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668" yWindow="4956" windowWidth="7680" windowHeight="4836" tabRatio="813"/>
  </bookViews>
  <sheets>
    <sheet name="АПП подуш. 2018 ноябрь" sheetId="12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0">'[2]1D_Gorin'!#REF!</definedName>
    <definedName name="блок">'[2]1D_Gorin'!#REF!</definedName>
    <definedName name="_xlnm.Print_Titles" localSheetId="0">'АПП подуш. 2018 ноябрь'!$C:$C,'АПП подуш. 2018 ноябрь'!$6:$8</definedName>
    <definedName name="_xlnm.Print_Area" localSheetId="0">'АПП подуш. 2018 ноябрь'!$A$1:$N$55</definedName>
    <definedName name="ч" localSheetId="0">'[2]1D_Gorin'!#REF!</definedName>
    <definedName name="ч">'[2]1D_Gorin'!#REF!</definedName>
    <definedName name="ы" localSheetId="0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M55" i="12" l="1"/>
  <c r="I55" i="12"/>
  <c r="N54" i="12"/>
  <c r="L54" i="12"/>
  <c r="J54" i="12"/>
  <c r="H54" i="12"/>
  <c r="E54" i="12"/>
  <c r="N53" i="12"/>
  <c r="L53" i="12"/>
  <c r="J53" i="12"/>
  <c r="H53" i="12"/>
  <c r="E53" i="12"/>
  <c r="N52" i="12"/>
  <c r="L52" i="12"/>
  <c r="J52" i="12"/>
  <c r="H52" i="12"/>
  <c r="E52" i="12"/>
  <c r="N51" i="12"/>
  <c r="L51" i="12"/>
  <c r="J51" i="12"/>
  <c r="H51" i="12"/>
  <c r="E51" i="12"/>
  <c r="N50" i="12"/>
  <c r="L50" i="12"/>
  <c r="J50" i="12"/>
  <c r="H50" i="12"/>
  <c r="E50" i="12"/>
  <c r="N49" i="12"/>
  <c r="L49" i="12"/>
  <c r="J49" i="12"/>
  <c r="H49" i="12"/>
  <c r="E49" i="12"/>
  <c r="N48" i="12"/>
  <c r="L48" i="12"/>
  <c r="J48" i="12"/>
  <c r="H48" i="12"/>
  <c r="E48" i="12"/>
  <c r="N47" i="12"/>
  <c r="L47" i="12"/>
  <c r="J47" i="12"/>
  <c r="H47" i="12"/>
  <c r="E47" i="12"/>
  <c r="N46" i="12"/>
  <c r="L46" i="12"/>
  <c r="J46" i="12"/>
  <c r="H46" i="12"/>
  <c r="E46" i="12"/>
  <c r="N45" i="12"/>
  <c r="K45" i="12"/>
  <c r="L45" i="12" s="1"/>
  <c r="J45" i="12"/>
  <c r="G45" i="12"/>
  <c r="H45" i="12" s="1"/>
  <c r="N44" i="12"/>
  <c r="L44" i="12"/>
  <c r="J44" i="12"/>
  <c r="H44" i="12"/>
  <c r="E44" i="12"/>
  <c r="N43" i="12"/>
  <c r="L43" i="12"/>
  <c r="J43" i="12"/>
  <c r="H43" i="12"/>
  <c r="E43" i="12"/>
  <c r="N42" i="12"/>
  <c r="L42" i="12"/>
  <c r="J42" i="12"/>
  <c r="H42" i="12"/>
  <c r="E42" i="12"/>
  <c r="N41" i="12"/>
  <c r="K41" i="12"/>
  <c r="K55" i="12" s="1"/>
  <c r="J41" i="12"/>
  <c r="G41" i="12"/>
  <c r="N40" i="12"/>
  <c r="L40" i="12"/>
  <c r="J40" i="12"/>
  <c r="H40" i="12"/>
  <c r="E40" i="12"/>
  <c r="N39" i="12"/>
  <c r="L39" i="12"/>
  <c r="J39" i="12"/>
  <c r="H39" i="12"/>
  <c r="E39" i="12"/>
  <c r="N38" i="12"/>
  <c r="L38" i="12"/>
  <c r="J38" i="12"/>
  <c r="H38" i="12"/>
  <c r="E38" i="12"/>
  <c r="N37" i="12"/>
  <c r="L37" i="12"/>
  <c r="J37" i="12"/>
  <c r="H37" i="12"/>
  <c r="E37" i="12"/>
  <c r="N36" i="12"/>
  <c r="L36" i="12"/>
  <c r="J36" i="12"/>
  <c r="H36" i="12"/>
  <c r="E36" i="12"/>
  <c r="N35" i="12"/>
  <c r="L35" i="12"/>
  <c r="J35" i="12"/>
  <c r="H35" i="12"/>
  <c r="E35" i="12"/>
  <c r="N34" i="12"/>
  <c r="L34" i="12"/>
  <c r="J34" i="12"/>
  <c r="H34" i="12"/>
  <c r="E34" i="12"/>
  <c r="N33" i="12"/>
  <c r="L33" i="12"/>
  <c r="J33" i="12"/>
  <c r="H33" i="12"/>
  <c r="E33" i="12"/>
  <c r="N32" i="12"/>
  <c r="L32" i="12"/>
  <c r="J32" i="12"/>
  <c r="H32" i="12"/>
  <c r="E32" i="12"/>
  <c r="N31" i="12"/>
  <c r="L31" i="12"/>
  <c r="J31" i="12"/>
  <c r="H31" i="12"/>
  <c r="E31" i="12"/>
  <c r="N30" i="12"/>
  <c r="L30" i="12"/>
  <c r="J30" i="12"/>
  <c r="H30" i="12"/>
  <c r="E30" i="12"/>
  <c r="N29" i="12"/>
  <c r="L29" i="12"/>
  <c r="J29" i="12"/>
  <c r="H29" i="12"/>
  <c r="E29" i="12"/>
  <c r="N28" i="12"/>
  <c r="L28" i="12"/>
  <c r="J28" i="12"/>
  <c r="H28" i="12"/>
  <c r="E28" i="12"/>
  <c r="N27" i="12"/>
  <c r="L27" i="12"/>
  <c r="J27" i="12"/>
  <c r="H27" i="12"/>
  <c r="E27" i="12"/>
  <c r="N26" i="12"/>
  <c r="L26" i="12"/>
  <c r="J26" i="12"/>
  <c r="H26" i="12"/>
  <c r="E26" i="12"/>
  <c r="N25" i="12"/>
  <c r="L25" i="12"/>
  <c r="J25" i="12"/>
  <c r="H25" i="12"/>
  <c r="E25" i="12"/>
  <c r="N24" i="12"/>
  <c r="L24" i="12"/>
  <c r="J24" i="12"/>
  <c r="H24" i="12"/>
  <c r="E24" i="12"/>
  <c r="N23" i="12"/>
  <c r="L23" i="12"/>
  <c r="J23" i="12"/>
  <c r="H23" i="12"/>
  <c r="E23" i="12"/>
  <c r="N22" i="12"/>
  <c r="L22" i="12"/>
  <c r="J22" i="12"/>
  <c r="H22" i="12"/>
  <c r="E22" i="12"/>
  <c r="N21" i="12"/>
  <c r="L21" i="12"/>
  <c r="J21" i="12"/>
  <c r="H21" i="12"/>
  <c r="E21" i="12"/>
  <c r="N20" i="12"/>
  <c r="L20" i="12"/>
  <c r="J20" i="12"/>
  <c r="H20" i="12"/>
  <c r="E20" i="12"/>
  <c r="N19" i="12"/>
  <c r="L19" i="12"/>
  <c r="J19" i="12"/>
  <c r="H19" i="12"/>
  <c r="E19" i="12"/>
  <c r="N18" i="12"/>
  <c r="L18" i="12"/>
  <c r="J18" i="12"/>
  <c r="H18" i="12"/>
  <c r="E18" i="12"/>
  <c r="N17" i="12"/>
  <c r="L17" i="12"/>
  <c r="J17" i="12"/>
  <c r="H17" i="12"/>
  <c r="E17" i="12"/>
  <c r="N16" i="12"/>
  <c r="L16" i="12"/>
  <c r="J16" i="12"/>
  <c r="H16" i="12"/>
  <c r="E16" i="12"/>
  <c r="N15" i="12"/>
  <c r="L15" i="12"/>
  <c r="J15" i="12"/>
  <c r="H15" i="12"/>
  <c r="E15" i="12"/>
  <c r="N14" i="12"/>
  <c r="L14" i="12"/>
  <c r="J14" i="12"/>
  <c r="H14" i="12"/>
  <c r="E14" i="12"/>
  <c r="N13" i="12"/>
  <c r="L13" i="12"/>
  <c r="J13" i="12"/>
  <c r="H13" i="12"/>
  <c r="E13" i="12"/>
  <c r="N12" i="12"/>
  <c r="L12" i="12"/>
  <c r="J12" i="12"/>
  <c r="H12" i="12"/>
  <c r="E12" i="12"/>
  <c r="N11" i="12"/>
  <c r="L11" i="12"/>
  <c r="J11" i="12"/>
  <c r="H11" i="12"/>
  <c r="E11" i="12"/>
  <c r="N10" i="12"/>
  <c r="L10" i="12"/>
  <c r="J10" i="12"/>
  <c r="H10" i="12"/>
  <c r="E10" i="12"/>
  <c r="A10" i="12"/>
  <c r="A11" i="12" s="1"/>
  <c r="A12" i="12" s="1"/>
  <c r="A13" i="12" s="1"/>
  <c r="A14" i="12" s="1"/>
  <c r="A15" i="12" s="1"/>
  <c r="A16" i="12" s="1"/>
  <c r="A17" i="12" s="1"/>
  <c r="A18" i="12" s="1"/>
  <c r="A19" i="12" s="1"/>
  <c r="A20" i="12" s="1"/>
  <c r="A21" i="12" s="1"/>
  <c r="A22" i="12" s="1"/>
  <c r="A23" i="12" s="1"/>
  <c r="A24" i="12" s="1"/>
  <c r="A25" i="12" s="1"/>
  <c r="A26" i="12" s="1"/>
  <c r="A27" i="12" s="1"/>
  <c r="A28" i="12" s="1"/>
  <c r="A29" i="12" s="1"/>
  <c r="A30" i="12" s="1"/>
  <c r="A31" i="12" s="1"/>
  <c r="A32" i="12" s="1"/>
  <c r="A33" i="12" s="1"/>
  <c r="A34" i="12" s="1"/>
  <c r="A35" i="12" s="1"/>
  <c r="A36" i="12" s="1"/>
  <c r="A37" i="12" s="1"/>
  <c r="A38" i="12" s="1"/>
  <c r="A39" i="12" s="1"/>
  <c r="A40" i="12" s="1"/>
  <c r="A41" i="12" s="1"/>
  <c r="A42" i="12" s="1"/>
  <c r="A43" i="12" s="1"/>
  <c r="A44" i="12" s="1"/>
  <c r="A45" i="12" s="1"/>
  <c r="A46" i="12" s="1"/>
  <c r="A47" i="12" s="1"/>
  <c r="A48" i="12" s="1"/>
  <c r="A49" i="12" s="1"/>
  <c r="A50" i="12" s="1"/>
  <c r="A51" i="12" s="1"/>
  <c r="A52" i="12" s="1"/>
  <c r="A53" i="12" s="1"/>
  <c r="A54" i="12" s="1"/>
  <c r="N9" i="12"/>
  <c r="L9" i="12"/>
  <c r="J9" i="12"/>
  <c r="H9" i="12"/>
  <c r="E9" i="12"/>
  <c r="F45" i="12" l="1"/>
  <c r="E41" i="12"/>
  <c r="F46" i="12"/>
  <c r="F54" i="12"/>
  <c r="F11" i="12"/>
  <c r="F19" i="12"/>
  <c r="F35" i="12"/>
  <c r="L41" i="12"/>
  <c r="L55" i="12" s="1"/>
  <c r="F48" i="12"/>
  <c r="F52" i="12"/>
  <c r="F53" i="12"/>
  <c r="E45" i="12"/>
  <c r="F12" i="12"/>
  <c r="F10" i="12"/>
  <c r="F44" i="12"/>
  <c r="F26" i="12"/>
  <c r="F28" i="12"/>
  <c r="F29" i="12"/>
  <c r="F14" i="12"/>
  <c r="F18" i="12"/>
  <c r="F22" i="12"/>
  <c r="F30" i="12"/>
  <c r="F34" i="12"/>
  <c r="F38" i="12"/>
  <c r="F50" i="12"/>
  <c r="F51" i="12"/>
  <c r="F49" i="12"/>
  <c r="F47" i="12"/>
  <c r="F16" i="12"/>
  <c r="F17" i="12"/>
  <c r="F23" i="12"/>
  <c r="F32" i="12"/>
  <c r="F33" i="12"/>
  <c r="F39" i="12"/>
  <c r="F42" i="12"/>
  <c r="F43" i="12"/>
  <c r="E55" i="12"/>
  <c r="N55" i="12"/>
  <c r="F20" i="12"/>
  <c r="F21" i="12"/>
  <c r="F27" i="12"/>
  <c r="F36" i="12"/>
  <c r="F37" i="12"/>
  <c r="F15" i="12"/>
  <c r="F24" i="12"/>
  <c r="F25" i="12"/>
  <c r="F31" i="12"/>
  <c r="F40" i="12"/>
  <c r="J55" i="12"/>
  <c r="F13" i="12"/>
  <c r="F9" i="12"/>
  <c r="H41" i="12"/>
  <c r="G55" i="12"/>
  <c r="F41" i="12" l="1"/>
  <c r="H55" i="12"/>
  <c r="F55" i="12"/>
</calcChain>
</file>

<file path=xl/sharedStrings.xml><?xml version="1.0" encoding="utf-8"?>
<sst xmlns="http://schemas.openxmlformats.org/spreadsheetml/2006/main" count="68" uniqueCount="61">
  <si>
    <t>№ п.п.</t>
  </si>
  <si>
    <t>Наименование МО</t>
  </si>
  <si>
    <t>Расчетный объем финан-сирования АПП
(руб.)</t>
  </si>
  <si>
    <t>КГБУЗ "Городская клиническая поликлиника №3"</t>
  </si>
  <si>
    <t>КГБУЗ "Городская поликлиника №5"</t>
  </si>
  <si>
    <t>КГБУЗ "Клинико-диагностический центр"</t>
  </si>
  <si>
    <t>КГБУЗ "Городская поликлиника №7"</t>
  </si>
  <si>
    <t>КГБУЗ "Городская поликлиника №8"</t>
  </si>
  <si>
    <t>КГБУЗ "Городская поликлиника №11"</t>
  </si>
  <si>
    <t>КГБУЗ "Городская поликлиника №15"</t>
  </si>
  <si>
    <t>КГБУЗ "Городская поликлиника №16"</t>
  </si>
  <si>
    <t>КГБУЗ "Детская городская поликлиника №1"</t>
  </si>
  <si>
    <t>КГБУЗ "Детская городская клиническая поликлиника №3"</t>
  </si>
  <si>
    <t>КГБУЗ "Детская городская поликлиника №17"</t>
  </si>
  <si>
    <t>КГБУЗ "Детская городская поликлиника №24"</t>
  </si>
  <si>
    <t>КГБУЗ "Городская клиническая больница №10"</t>
  </si>
  <si>
    <t>КГБУЗ "Детская городская клиническая больница им. В.М. Истомина"</t>
  </si>
  <si>
    <t>МБУЗ "Детская городская клиническая больница №9"</t>
  </si>
  <si>
    <t>ФГКУ "301 ОВКГ" МО РФ</t>
  </si>
  <si>
    <t>ФКУЗ "МСЧ МВД РФ по Хабаровскому краю"</t>
  </si>
  <si>
    <t>ГБОУ ВПО "ДВГМУ" МЗ РФ</t>
  </si>
  <si>
    <t>НУЗ "Дорожная клиническая больница"</t>
  </si>
  <si>
    <t>КГБУЗ "Князе-Волконская районная больница" МЗХК</t>
  </si>
  <si>
    <t>КГБУЗ "Хабаровская районная больница"МЗХК</t>
  </si>
  <si>
    <t>КГБУЗ "Бикинская ЦРБ"</t>
  </si>
  <si>
    <t>КГБУЗ "Вяземская РБ"</t>
  </si>
  <si>
    <t xml:space="preserve">КГБУЗ " Районная больница района имени Лазо" МЗХК </t>
  </si>
  <si>
    <t>КГБУЗ "Троицкая ЦРБ"</t>
  </si>
  <si>
    <t>КГБУЗ "Городская больница №2"</t>
  </si>
  <si>
    <t>КГБУЗ "Городская больница №3"</t>
  </si>
  <si>
    <t>КГБУЗ "Городская больница №4"</t>
  </si>
  <si>
    <t>КГБУЗ "Городская больница №7"</t>
  </si>
  <si>
    <t>КГБУЗ "Городская поликлиника №9"</t>
  </si>
  <si>
    <t>КГБУЗ "Детская городская больница"</t>
  </si>
  <si>
    <t>НУЗ "Отделенческая больница на ст. Комсомольск"</t>
  </si>
  <si>
    <t>ФГБУЗ "МСЧ №99 ФМБА РФ"</t>
  </si>
  <si>
    <t>КГБУЗ "Комсомольская межрайонная больница"</t>
  </si>
  <si>
    <t>КГБУЗ "Амурская ЦРБ"</t>
  </si>
  <si>
    <t>КГБУЗ "Ванинская ЦРБ"</t>
  </si>
  <si>
    <t>Ванинская больница ФГУ "ДВОМЦ ФМБА"</t>
  </si>
  <si>
    <t>КГБУЗ "РБ Советско-Гаванского района"</t>
  </si>
  <si>
    <t>КГБУЗ "ЦРБ Верхнебуреинского района"</t>
  </si>
  <si>
    <t>КГБУЗ "ЦРБ Николаевского района"</t>
  </si>
  <si>
    <t xml:space="preserve">КГБУЗ "Солнечная районная больница" МЗХК </t>
  </si>
  <si>
    <t>КГБУЗ "Ульчская районная больница " МЗХК</t>
  </si>
  <si>
    <t>КГБУЗ "ЦРБ Тугуро-Чумиканского района"</t>
  </si>
  <si>
    <t>КГБУЗ "Аяно-Майская ЦРБ"</t>
  </si>
  <si>
    <t>КГБУЗ "Охотская ЦРБ"</t>
  </si>
  <si>
    <t>ИТОГО Хабаровский край</t>
  </si>
  <si>
    <t>Код МО</t>
  </si>
  <si>
    <t>ВСЕГО, в том числе:</t>
  </si>
  <si>
    <t>Расчетный объем финансирования АПП
(руб.)</t>
  </si>
  <si>
    <t>Дифференцированный подушевой норматив, рублей/год Дпнi</t>
  </si>
  <si>
    <t>Хабаровская поликлиника ФГБУЗ "ДВОМЦ ФМБА"</t>
  </si>
  <si>
    <t>Хабаровский филиал
 ООО ВТБ МС</t>
  </si>
  <si>
    <t>Хабаровский филиал 
АО "СК "СОГАЗ-МЕД"</t>
  </si>
  <si>
    <t>ЗАО "СК 
"Спасские ворота - М"</t>
  </si>
  <si>
    <t xml:space="preserve">Распределение объемов финансового обеспечения  по подушевому нормативу амбулаторно-поликлинической помощи  между страховыми медицинскими организациями и медицинскими организациями в расчете на месяц </t>
  </si>
  <si>
    <t>Численность застрахован-ных на 01.12.2017
(чел.)</t>
  </si>
  <si>
    <t>Филиал ООО "Капитал Медицинское Страхование" в Хабаровском крае</t>
  </si>
  <si>
    <t>Приложение № 6                                                      
  к Решению Комиссии по разработке ТП ОМС 
от 27.11.2018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</si>
</sst>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  <numFmt numFmtId="166" formatCode="0.0000"/>
    <numFmt numFmtId="167" formatCode="0.00_ ;\-0.00\ "/>
  </numFmts>
  <fonts count="13" x14ac:knownFonts="1">
    <font>
      <sz val="12"/>
      <color theme="1"/>
      <name val="Times New Roman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3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9" fillId="0" borderId="0"/>
    <xf numFmtId="0" fontId="2" fillId="0" borderId="0" applyFill="0" applyBorder="0" applyProtection="0">
      <alignment wrapText="1"/>
      <protection locked="0"/>
    </xf>
    <xf numFmtId="9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44">
    <xf numFmtId="0" fontId="0" fillId="0" borderId="0" xfId="0"/>
    <xf numFmtId="0" fontId="10" fillId="0" borderId="1" xfId="0" applyNumberFormat="1" applyFont="1" applyFill="1" applyBorder="1"/>
    <xf numFmtId="0" fontId="2" fillId="0" borderId="1" xfId="0" applyNumberFormat="1" applyFont="1" applyFill="1" applyBorder="1"/>
    <xf numFmtId="0" fontId="10" fillId="0" borderId="2" xfId="0" applyNumberFormat="1" applyFont="1" applyFill="1" applyBorder="1"/>
    <xf numFmtId="0" fontId="2" fillId="0" borderId="0" xfId="3" applyFont="1" applyFill="1" applyBorder="1" applyAlignment="1">
      <alignment wrapText="1"/>
    </xf>
    <xf numFmtId="0" fontId="2" fillId="0" borderId="0" xfId="3" applyFont="1" applyFill="1" applyBorder="1" applyAlignment="1">
      <alignment horizontal="center" wrapText="1"/>
    </xf>
    <xf numFmtId="0" fontId="4" fillId="0" borderId="0" xfId="3" applyFont="1" applyFill="1" applyBorder="1" applyAlignment="1">
      <alignment horizontal="center" wrapText="1"/>
    </xf>
    <xf numFmtId="0" fontId="2" fillId="0" borderId="1" xfId="3" applyFont="1" applyFill="1" applyBorder="1" applyAlignment="1">
      <alignment horizontal="center" wrapText="1"/>
    </xf>
    <xf numFmtId="0" fontId="12" fillId="0" borderId="2" xfId="3" applyFont="1" applyFill="1" applyBorder="1" applyAlignment="1">
      <alignment vertical="center" wrapText="1"/>
    </xf>
    <xf numFmtId="0" fontId="2" fillId="0" borderId="1" xfId="3" applyFont="1" applyFill="1" applyBorder="1" applyAlignment="1">
      <alignment wrapText="1"/>
    </xf>
    <xf numFmtId="1" fontId="2" fillId="0" borderId="1" xfId="35" applyNumberFormat="1" applyFont="1" applyFill="1" applyBorder="1" applyAlignment="1">
      <alignment horizontal="center" vertical="center" wrapText="1"/>
    </xf>
    <xf numFmtId="0" fontId="2" fillId="0" borderId="2" xfId="3" applyFont="1" applyFill="1" applyBorder="1" applyAlignment="1">
      <alignment wrapText="1"/>
    </xf>
    <xf numFmtId="164" fontId="2" fillId="0" borderId="2" xfId="12" applyFont="1" applyFill="1" applyBorder="1" applyAlignment="1">
      <alignment horizontal="center" wrapText="1"/>
    </xf>
    <xf numFmtId="165" fontId="2" fillId="0" borderId="1" xfId="3" applyNumberFormat="1" applyFont="1" applyFill="1" applyBorder="1" applyAlignment="1">
      <alignment wrapText="1"/>
    </xf>
    <xf numFmtId="164" fontId="2" fillId="0" borderId="1" xfId="3" applyNumberFormat="1" applyFont="1" applyFill="1" applyBorder="1" applyAlignment="1">
      <alignment wrapText="1"/>
    </xf>
    <xf numFmtId="165" fontId="2" fillId="0" borderId="1" xfId="35" applyNumberFormat="1" applyFont="1" applyFill="1" applyBorder="1" applyAlignment="1">
      <alignment horizontal="center" wrapText="1"/>
    </xf>
    <xf numFmtId="43" fontId="2" fillId="0" borderId="0" xfId="3" applyNumberFormat="1" applyFont="1" applyFill="1" applyBorder="1" applyAlignment="1">
      <alignment wrapText="1"/>
    </xf>
    <xf numFmtId="165" fontId="2" fillId="0" borderId="2" xfId="35" applyNumberFormat="1" applyFont="1" applyFill="1" applyBorder="1" applyAlignment="1">
      <alignment horizontal="center" wrapText="1"/>
    </xf>
    <xf numFmtId="0" fontId="5" fillId="0" borderId="1" xfId="3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wrapText="1"/>
    </xf>
    <xf numFmtId="166" fontId="5" fillId="0" borderId="5" xfId="3" applyNumberFormat="1" applyFont="1" applyFill="1" applyBorder="1" applyAlignment="1">
      <alignment horizontal="center" wrapText="1"/>
    </xf>
    <xf numFmtId="165" fontId="5" fillId="0" borderId="5" xfId="35" applyNumberFormat="1" applyFont="1" applyFill="1" applyBorder="1" applyAlignment="1">
      <alignment wrapText="1"/>
    </xf>
    <xf numFmtId="164" fontId="5" fillId="0" borderId="5" xfId="12" applyFont="1" applyFill="1" applyBorder="1" applyAlignment="1">
      <alignment wrapText="1"/>
    </xf>
    <xf numFmtId="164" fontId="5" fillId="0" borderId="5" xfId="35" applyNumberFormat="1" applyFont="1" applyFill="1" applyBorder="1" applyAlignment="1">
      <alignment wrapText="1"/>
    </xf>
    <xf numFmtId="167" fontId="5" fillId="0" borderId="5" xfId="12" applyNumberFormat="1" applyFont="1" applyFill="1" applyBorder="1" applyAlignment="1">
      <alignment wrapText="1"/>
    </xf>
    <xf numFmtId="0" fontId="5" fillId="0" borderId="0" xfId="3" applyFont="1" applyFill="1" applyBorder="1" applyAlignment="1">
      <alignment wrapText="1"/>
    </xf>
    <xf numFmtId="165" fontId="2" fillId="0" borderId="0" xfId="3" applyNumberFormat="1" applyFont="1" applyFill="1" applyBorder="1" applyAlignment="1">
      <alignment horizontal="center" wrapText="1"/>
    </xf>
    <xf numFmtId="0" fontId="2" fillId="0" borderId="0" xfId="3" applyFont="1" applyFill="1" applyBorder="1" applyAlignment="1">
      <alignment horizontal="right" wrapText="1"/>
    </xf>
    <xf numFmtId="0" fontId="2" fillId="0" borderId="2" xfId="3" applyFont="1" applyFill="1" applyBorder="1" applyAlignment="1">
      <alignment horizontal="center" vertical="center" wrapText="1"/>
    </xf>
    <xf numFmtId="0" fontId="2" fillId="0" borderId="1" xfId="3" applyFont="1" applyFill="1" applyBorder="1" applyAlignment="1">
      <alignment horizontal="center" vertical="center" wrapText="1"/>
    </xf>
    <xf numFmtId="0" fontId="2" fillId="0" borderId="0" xfId="3" applyFont="1" applyFill="1" applyBorder="1" applyAlignment="1">
      <alignment horizontal="right" wrapText="1"/>
    </xf>
    <xf numFmtId="0" fontId="10" fillId="0" borderId="0" xfId="0" applyFont="1" applyFill="1" applyAlignment="1">
      <alignment horizontal="right" wrapText="1"/>
    </xf>
    <xf numFmtId="0" fontId="11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wrapText="1"/>
    </xf>
    <xf numFmtId="0" fontId="2" fillId="0" borderId="3" xfId="3" applyFont="1" applyFill="1" applyBorder="1" applyAlignment="1">
      <alignment horizontal="center" wrapText="1"/>
    </xf>
    <xf numFmtId="0" fontId="2" fillId="0" borderId="2" xfId="3" applyFont="1" applyFill="1" applyBorder="1" applyAlignment="1">
      <alignment horizontal="center" wrapText="1"/>
    </xf>
    <xf numFmtId="0" fontId="2" fillId="0" borderId="3" xfId="3" applyFont="1" applyFill="1" applyBorder="1" applyAlignment="1">
      <alignment horizontal="center" vertical="center" wrapText="1"/>
    </xf>
    <xf numFmtId="0" fontId="2" fillId="0" borderId="2" xfId="3" applyFont="1" applyFill="1" applyBorder="1" applyAlignment="1">
      <alignment horizontal="center"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0" fontId="2" fillId="0" borderId="1" xfId="3" applyFont="1" applyFill="1" applyBorder="1" applyAlignment="1">
      <alignment horizontal="center" vertical="center" wrapText="1"/>
    </xf>
    <xf numFmtId="0" fontId="10" fillId="0" borderId="1" xfId="3" applyFont="1" applyFill="1" applyBorder="1" applyAlignment="1">
      <alignment horizontal="center" vertical="center" wrapText="1"/>
    </xf>
    <xf numFmtId="0" fontId="2" fillId="0" borderId="4" xfId="3" applyFont="1" applyFill="1" applyBorder="1" applyAlignment="1">
      <alignment horizontal="center" vertical="center" wrapText="1"/>
    </xf>
    <xf numFmtId="0" fontId="2" fillId="0" borderId="5" xfId="3" applyFont="1" applyFill="1" applyBorder="1" applyAlignment="1">
      <alignment horizontal="center" vertical="center" wrapText="1"/>
    </xf>
  </cellXfs>
  <cellStyles count="48">
    <cellStyle name="Обычный" xfId="0" builtinId="0"/>
    <cellStyle name="Обычный 2" xfId="1"/>
    <cellStyle name="Обычный 2 2" xfId="2"/>
    <cellStyle name="Обычный 3" xfId="3"/>
    <cellStyle name="Обычный 3 2" xfId="4"/>
    <cellStyle name="Обычный 3 2 2" xfId="5"/>
    <cellStyle name="Обычный 4" xfId="6"/>
    <cellStyle name="Обычный 4 2" xfId="7"/>
    <cellStyle name="Обычный 5" xfId="8"/>
    <cellStyle name="Обычный 5 2" xfId="9"/>
    <cellStyle name="Обычный Лена" xfId="10"/>
    <cellStyle name="Процентный 2" xfId="11"/>
    <cellStyle name="Финансовый" xfId="12" builtinId="3"/>
    <cellStyle name="Финансовый 10" xfId="13"/>
    <cellStyle name="Финансовый 11" xfId="14"/>
    <cellStyle name="Финансовый 12" xfId="15"/>
    <cellStyle name="Финансовый 13" xfId="16"/>
    <cellStyle name="Финансовый 14" xfId="17"/>
    <cellStyle name="Финансовый 15" xfId="18"/>
    <cellStyle name="Финансовый 16" xfId="19"/>
    <cellStyle name="Финансовый 17" xfId="20"/>
    <cellStyle name="Финансовый 18" xfId="21"/>
    <cellStyle name="Финансовый 19" xfId="22"/>
    <cellStyle name="Финансовый 2" xfId="23"/>
    <cellStyle name="Финансовый 2 2" xfId="24"/>
    <cellStyle name="Финансовый 20" xfId="25"/>
    <cellStyle name="Финансовый 21" xfId="26"/>
    <cellStyle name="Финансовый 22" xfId="27"/>
    <cellStyle name="Финансовый 23" xfId="28"/>
    <cellStyle name="Финансовый 24" xfId="29"/>
    <cellStyle name="Финансовый 25" xfId="30"/>
    <cellStyle name="Финансовый 26" xfId="31"/>
    <cellStyle name="Финансовый 27" xfId="32"/>
    <cellStyle name="Финансовый 28" xfId="33"/>
    <cellStyle name="Финансовый 29" xfId="34"/>
    <cellStyle name="Финансовый 3" xfId="35"/>
    <cellStyle name="Финансовый 3 3" xfId="36"/>
    <cellStyle name="Финансовый 30" xfId="37"/>
    <cellStyle name="Финансовый 31" xfId="38"/>
    <cellStyle name="Финансовый 32" xfId="39"/>
    <cellStyle name="Финансовый 33" xfId="40"/>
    <cellStyle name="Финансовый 34" xfId="41"/>
    <cellStyle name="Финансовый 4" xfId="42"/>
    <cellStyle name="Финансовый 5" xfId="43"/>
    <cellStyle name="Финансовый 6" xfId="44"/>
    <cellStyle name="Финансовый 7" xfId="45"/>
    <cellStyle name="Финансовый 8" xfId="46"/>
    <cellStyle name="Финансовый 9" xfId="4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56"/>
  <sheetViews>
    <sheetView tabSelected="1" zoomScaleNormal="100" zoomScaleSheetLayoutView="100" workbookViewId="0">
      <pane xSplit="3" ySplit="8" topLeftCell="F9" activePane="bottomRight" state="frozen"/>
      <selection activeCell="AI55" sqref="AI55"/>
      <selection pane="topRight" activeCell="AI55" sqref="AI55"/>
      <selection pane="bottomLeft" activeCell="AI55" sqref="AI55"/>
      <selection pane="bottomRight" activeCell="N55" sqref="N55"/>
    </sheetView>
  </sheetViews>
  <sheetFormatPr defaultColWidth="8.19921875" defaultRowHeight="15.6" x14ac:dyDescent="0.3"/>
  <cols>
    <col min="1" max="1" width="5.69921875" style="4" customWidth="1"/>
    <col min="2" max="2" width="8.59765625" style="4" hidden="1" customWidth="1"/>
    <col min="3" max="3" width="37.69921875" style="4" customWidth="1"/>
    <col min="4" max="4" width="14.69921875" style="5" customWidth="1"/>
    <col min="5" max="5" width="13.3984375" style="5" customWidth="1"/>
    <col min="6" max="6" width="18.19921875" style="4" customWidth="1"/>
    <col min="7" max="7" width="13.19921875" style="4" customWidth="1"/>
    <col min="8" max="8" width="17" style="4" customWidth="1"/>
    <col min="9" max="9" width="14" style="4" customWidth="1"/>
    <col min="10" max="10" width="15.69921875" style="4" customWidth="1"/>
    <col min="11" max="11" width="14.19921875" style="4" customWidth="1"/>
    <col min="12" max="12" width="15.09765625" style="4" customWidth="1"/>
    <col min="13" max="13" width="12.8984375" style="4" customWidth="1"/>
    <col min="14" max="14" width="15.19921875" style="4" customWidth="1"/>
    <col min="15" max="15" width="15.59765625" style="4" customWidth="1"/>
    <col min="16" max="16384" width="8.19921875" style="4"/>
  </cols>
  <sheetData>
    <row r="1" spans="1:14" ht="18" customHeight="1" x14ac:dyDescent="0.3">
      <c r="M1" s="30" t="s">
        <v>60</v>
      </c>
      <c r="N1" s="31"/>
    </row>
    <row r="2" spans="1:14" ht="50.25" customHeight="1" x14ac:dyDescent="0.3">
      <c r="M2" s="31"/>
      <c r="N2" s="31"/>
    </row>
    <row r="3" spans="1:14" ht="29.25" customHeight="1" x14ac:dyDescent="0.3">
      <c r="B3" s="32" t="s">
        <v>57</v>
      </c>
      <c r="C3" s="32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</row>
    <row r="4" spans="1:14" ht="9" customHeight="1" x14ac:dyDescent="0.25">
      <c r="C4" s="6"/>
      <c r="F4" s="27"/>
    </row>
    <row r="5" spans="1:14" ht="15.75" hidden="1" x14ac:dyDescent="0.25"/>
    <row r="6" spans="1:14" s="5" customFormat="1" ht="46.2" customHeight="1" x14ac:dyDescent="0.3">
      <c r="A6" s="36" t="s">
        <v>0</v>
      </c>
      <c r="B6" s="38" t="s">
        <v>49</v>
      </c>
      <c r="C6" s="40" t="s">
        <v>1</v>
      </c>
      <c r="D6" s="34" t="s">
        <v>52</v>
      </c>
      <c r="E6" s="41" t="s">
        <v>50</v>
      </c>
      <c r="F6" s="41"/>
      <c r="G6" s="40" t="s">
        <v>55</v>
      </c>
      <c r="H6" s="40"/>
      <c r="I6" s="40" t="s">
        <v>56</v>
      </c>
      <c r="J6" s="40"/>
      <c r="K6" s="42" t="s">
        <v>54</v>
      </c>
      <c r="L6" s="43"/>
      <c r="M6" s="40" t="s">
        <v>59</v>
      </c>
      <c r="N6" s="40"/>
    </row>
    <row r="7" spans="1:14" s="5" customFormat="1" ht="96.6" customHeight="1" x14ac:dyDescent="0.3">
      <c r="A7" s="37"/>
      <c r="B7" s="39"/>
      <c r="C7" s="40"/>
      <c r="D7" s="35"/>
      <c r="E7" s="7" t="s">
        <v>58</v>
      </c>
      <c r="F7" s="7" t="s">
        <v>51</v>
      </c>
      <c r="G7" s="7" t="s">
        <v>58</v>
      </c>
      <c r="H7" s="7" t="s">
        <v>51</v>
      </c>
      <c r="I7" s="7" t="s">
        <v>58</v>
      </c>
      <c r="J7" s="7" t="s">
        <v>51</v>
      </c>
      <c r="K7" s="7" t="s">
        <v>58</v>
      </c>
      <c r="L7" s="7" t="s">
        <v>51</v>
      </c>
      <c r="M7" s="7" t="s">
        <v>58</v>
      </c>
      <c r="N7" s="7" t="s">
        <v>2</v>
      </c>
    </row>
    <row r="8" spans="1:14" ht="21" customHeight="1" x14ac:dyDescent="0.25">
      <c r="A8" s="8">
        <v>1</v>
      </c>
      <c r="B8" s="9">
        <v>2</v>
      </c>
      <c r="C8" s="7">
        <v>2</v>
      </c>
      <c r="D8" s="10">
        <v>3</v>
      </c>
      <c r="E8" s="10">
        <v>4</v>
      </c>
      <c r="F8" s="10">
        <v>5</v>
      </c>
      <c r="G8" s="10">
        <v>6</v>
      </c>
      <c r="H8" s="10">
        <v>7</v>
      </c>
      <c r="I8" s="10">
        <v>8</v>
      </c>
      <c r="J8" s="10">
        <v>9</v>
      </c>
      <c r="K8" s="10">
        <v>10</v>
      </c>
      <c r="L8" s="10">
        <v>11</v>
      </c>
      <c r="M8" s="10">
        <v>12</v>
      </c>
      <c r="N8" s="10">
        <v>13</v>
      </c>
    </row>
    <row r="9" spans="1:14" ht="39" customHeight="1" x14ac:dyDescent="0.3">
      <c r="A9" s="28">
        <v>1</v>
      </c>
      <c r="B9" s="1">
        <v>2101003</v>
      </c>
      <c r="C9" s="11" t="s">
        <v>3</v>
      </c>
      <c r="D9" s="12">
        <v>2468.6999999999998</v>
      </c>
      <c r="E9" s="13">
        <f>G9+I9+K9+M9</f>
        <v>65474</v>
      </c>
      <c r="F9" s="14">
        <f>H9+J9+L9+N9</f>
        <v>13469638.660000002</v>
      </c>
      <c r="G9" s="15">
        <v>34451</v>
      </c>
      <c r="H9" s="14">
        <f>ROUND(D9*G9/12,2)</f>
        <v>7087431.9800000004</v>
      </c>
      <c r="I9" s="15">
        <v>1402</v>
      </c>
      <c r="J9" s="14">
        <f>ROUND(D9*I9/12,2)</f>
        <v>288426.45</v>
      </c>
      <c r="K9" s="15">
        <v>22214</v>
      </c>
      <c r="L9" s="14">
        <f>ROUND(D9*K9/12,2)</f>
        <v>4569975.1500000004</v>
      </c>
      <c r="M9" s="15">
        <v>7407</v>
      </c>
      <c r="N9" s="14">
        <f>ROUND(D9*M9/12,2)</f>
        <v>1523805.08</v>
      </c>
    </row>
    <row r="10" spans="1:14" ht="39" customHeight="1" x14ac:dyDescent="0.3">
      <c r="A10" s="29">
        <f>A9+1</f>
        <v>2</v>
      </c>
      <c r="B10" s="1">
        <v>2141005</v>
      </c>
      <c r="C10" s="9" t="s">
        <v>4</v>
      </c>
      <c r="D10" s="12">
        <v>1873.3</v>
      </c>
      <c r="E10" s="13">
        <f t="shared" ref="E10:F54" si="0">G10+I10+K10+M10</f>
        <v>37638</v>
      </c>
      <c r="F10" s="14">
        <f t="shared" si="0"/>
        <v>5875605.46</v>
      </c>
      <c r="G10" s="15">
        <v>23924</v>
      </c>
      <c r="H10" s="14">
        <f>ROUND(D10*G10/12,2)</f>
        <v>3734735.77</v>
      </c>
      <c r="I10" s="15">
        <v>717</v>
      </c>
      <c r="J10" s="14">
        <f t="shared" ref="J10:J54" si="1">ROUND(D10*I10/12,2)</f>
        <v>111929.68</v>
      </c>
      <c r="K10" s="15">
        <v>9897</v>
      </c>
      <c r="L10" s="14">
        <f t="shared" ref="L10:L54" si="2">ROUND(D10*K10/12,2)</f>
        <v>1545004.18</v>
      </c>
      <c r="M10" s="15">
        <v>3100</v>
      </c>
      <c r="N10" s="14">
        <f t="shared" ref="N10:N54" si="3">ROUND(D10*M10/12,2)</f>
        <v>483935.83</v>
      </c>
    </row>
    <row r="11" spans="1:14" ht="39" customHeight="1" x14ac:dyDescent="0.3">
      <c r="A11" s="29">
        <f t="shared" ref="A11:A54" si="4">A10+1</f>
        <v>3</v>
      </c>
      <c r="B11" s="1">
        <v>2101006</v>
      </c>
      <c r="C11" s="9" t="s">
        <v>5</v>
      </c>
      <c r="D11" s="12">
        <v>1873.3</v>
      </c>
      <c r="E11" s="13">
        <f t="shared" si="0"/>
        <v>54652</v>
      </c>
      <c r="F11" s="14">
        <f t="shared" si="0"/>
        <v>8531632.6399999987</v>
      </c>
      <c r="G11" s="17">
        <v>35750</v>
      </c>
      <c r="H11" s="14">
        <f>ROUND(D11*G11/12,2)</f>
        <v>5580872.9199999999</v>
      </c>
      <c r="I11" s="17">
        <v>862</v>
      </c>
      <c r="J11" s="14">
        <f t="shared" si="1"/>
        <v>134565.38</v>
      </c>
      <c r="K11" s="17">
        <v>14096</v>
      </c>
      <c r="L11" s="14">
        <f t="shared" si="2"/>
        <v>2200503.0699999998</v>
      </c>
      <c r="M11" s="17">
        <v>3944</v>
      </c>
      <c r="N11" s="14">
        <f t="shared" si="3"/>
        <v>615691.27</v>
      </c>
    </row>
    <row r="12" spans="1:14" ht="39" customHeight="1" x14ac:dyDescent="0.3">
      <c r="A12" s="29">
        <f t="shared" si="4"/>
        <v>4</v>
      </c>
      <c r="B12" s="1">
        <v>2101007</v>
      </c>
      <c r="C12" s="9" t="s">
        <v>6</v>
      </c>
      <c r="D12" s="12">
        <v>3582.8</v>
      </c>
      <c r="E12" s="13">
        <f t="shared" si="0"/>
        <v>30615</v>
      </c>
      <c r="F12" s="14">
        <f t="shared" si="0"/>
        <v>9140618.5</v>
      </c>
      <c r="G12" s="17">
        <v>16700</v>
      </c>
      <c r="H12" s="14">
        <f t="shared" ref="H12:H53" si="5">ROUND(D12*G12/12,2)</f>
        <v>4986063.33</v>
      </c>
      <c r="I12" s="17">
        <v>766</v>
      </c>
      <c r="J12" s="14">
        <f t="shared" si="1"/>
        <v>228702.07</v>
      </c>
      <c r="K12" s="17">
        <v>6964</v>
      </c>
      <c r="L12" s="14">
        <f t="shared" si="2"/>
        <v>2079218.27</v>
      </c>
      <c r="M12" s="17">
        <v>6185</v>
      </c>
      <c r="N12" s="14">
        <f t="shared" si="3"/>
        <v>1846634.83</v>
      </c>
    </row>
    <row r="13" spans="1:14" ht="39" customHeight="1" x14ac:dyDescent="0.3">
      <c r="A13" s="29">
        <f t="shared" si="4"/>
        <v>5</v>
      </c>
      <c r="B13" s="1">
        <v>2101008</v>
      </c>
      <c r="C13" s="9" t="s">
        <v>7</v>
      </c>
      <c r="D13" s="12">
        <v>3273.4</v>
      </c>
      <c r="E13" s="13">
        <f t="shared" si="0"/>
        <v>22259</v>
      </c>
      <c r="F13" s="14">
        <f t="shared" si="0"/>
        <v>6071884.2199999997</v>
      </c>
      <c r="G13" s="17">
        <v>15816</v>
      </c>
      <c r="H13" s="14">
        <f t="shared" si="5"/>
        <v>4314341.2</v>
      </c>
      <c r="I13" s="17">
        <v>381</v>
      </c>
      <c r="J13" s="14">
        <f t="shared" si="1"/>
        <v>103930.45</v>
      </c>
      <c r="K13" s="17">
        <v>4538</v>
      </c>
      <c r="L13" s="14">
        <f t="shared" si="2"/>
        <v>1237890.77</v>
      </c>
      <c r="M13" s="17">
        <v>1524</v>
      </c>
      <c r="N13" s="14">
        <f t="shared" si="3"/>
        <v>415721.8</v>
      </c>
    </row>
    <row r="14" spans="1:14" ht="39" customHeight="1" x14ac:dyDescent="0.3">
      <c r="A14" s="29">
        <f t="shared" si="4"/>
        <v>6</v>
      </c>
      <c r="B14" s="1">
        <v>2101011</v>
      </c>
      <c r="C14" s="9" t="s">
        <v>8</v>
      </c>
      <c r="D14" s="12">
        <v>2632.5</v>
      </c>
      <c r="E14" s="13">
        <f t="shared" si="0"/>
        <v>98946</v>
      </c>
      <c r="F14" s="14">
        <f t="shared" si="0"/>
        <v>21706278.760000002</v>
      </c>
      <c r="G14" s="17">
        <v>49290</v>
      </c>
      <c r="H14" s="14">
        <f t="shared" si="5"/>
        <v>10812993.75</v>
      </c>
      <c r="I14" s="17">
        <v>2827</v>
      </c>
      <c r="J14" s="14">
        <f t="shared" si="1"/>
        <v>620173.13</v>
      </c>
      <c r="K14" s="17">
        <v>16348</v>
      </c>
      <c r="L14" s="14">
        <f t="shared" si="2"/>
        <v>3586342.5</v>
      </c>
      <c r="M14" s="17">
        <v>30481</v>
      </c>
      <c r="N14" s="14">
        <f t="shared" si="3"/>
        <v>6686769.3799999999</v>
      </c>
    </row>
    <row r="15" spans="1:14" ht="39" customHeight="1" x14ac:dyDescent="0.3">
      <c r="A15" s="29">
        <f t="shared" si="4"/>
        <v>7</v>
      </c>
      <c r="B15" s="1">
        <v>2101015</v>
      </c>
      <c r="C15" s="9" t="s">
        <v>9</v>
      </c>
      <c r="D15" s="12">
        <v>3090.1</v>
      </c>
      <c r="E15" s="13">
        <f t="shared" si="0"/>
        <v>24966</v>
      </c>
      <c r="F15" s="14">
        <f t="shared" si="0"/>
        <v>6428953.0500000007</v>
      </c>
      <c r="G15" s="17">
        <v>15478</v>
      </c>
      <c r="H15" s="14">
        <f t="shared" si="5"/>
        <v>3985713.98</v>
      </c>
      <c r="I15" s="17">
        <v>609</v>
      </c>
      <c r="J15" s="14">
        <f t="shared" si="1"/>
        <v>156822.57999999999</v>
      </c>
      <c r="K15" s="17">
        <v>3451</v>
      </c>
      <c r="L15" s="14">
        <f t="shared" si="2"/>
        <v>888661.26</v>
      </c>
      <c r="M15" s="17">
        <v>5428</v>
      </c>
      <c r="N15" s="14">
        <f t="shared" si="3"/>
        <v>1397755.23</v>
      </c>
    </row>
    <row r="16" spans="1:14" ht="39" customHeight="1" x14ac:dyDescent="0.3">
      <c r="A16" s="29">
        <f t="shared" si="4"/>
        <v>8</v>
      </c>
      <c r="B16" s="1">
        <v>2101016</v>
      </c>
      <c r="C16" s="9" t="s">
        <v>10</v>
      </c>
      <c r="D16" s="12">
        <v>1873.3</v>
      </c>
      <c r="E16" s="13">
        <f t="shared" si="0"/>
        <v>46609</v>
      </c>
      <c r="F16" s="14">
        <f t="shared" si="0"/>
        <v>7276053.2999999989</v>
      </c>
      <c r="G16" s="17">
        <v>31349</v>
      </c>
      <c r="H16" s="14">
        <f t="shared" si="5"/>
        <v>4893840.1399999997</v>
      </c>
      <c r="I16" s="17">
        <v>994</v>
      </c>
      <c r="J16" s="14">
        <f t="shared" si="1"/>
        <v>155171.68</v>
      </c>
      <c r="K16" s="17">
        <v>9240</v>
      </c>
      <c r="L16" s="14">
        <f t="shared" si="2"/>
        <v>1442441</v>
      </c>
      <c r="M16" s="17">
        <v>5026</v>
      </c>
      <c r="N16" s="14">
        <f t="shared" si="3"/>
        <v>784600.48</v>
      </c>
    </row>
    <row r="17" spans="1:14" ht="39" customHeight="1" x14ac:dyDescent="0.3">
      <c r="A17" s="29">
        <f t="shared" si="4"/>
        <v>9</v>
      </c>
      <c r="B17" s="1">
        <v>2201001</v>
      </c>
      <c r="C17" s="9" t="s">
        <v>11</v>
      </c>
      <c r="D17" s="12">
        <v>5245.5</v>
      </c>
      <c r="E17" s="13">
        <f t="shared" si="0"/>
        <v>18568</v>
      </c>
      <c r="F17" s="14">
        <f t="shared" si="0"/>
        <v>8116537.0099999998</v>
      </c>
      <c r="G17" s="17">
        <v>10768</v>
      </c>
      <c r="H17" s="14">
        <f t="shared" si="5"/>
        <v>4706962</v>
      </c>
      <c r="I17" s="17">
        <v>427</v>
      </c>
      <c r="J17" s="14">
        <f t="shared" si="1"/>
        <v>186652.38</v>
      </c>
      <c r="K17" s="17">
        <v>5294</v>
      </c>
      <c r="L17" s="14">
        <f t="shared" si="2"/>
        <v>2314139.75</v>
      </c>
      <c r="M17" s="17">
        <v>2079</v>
      </c>
      <c r="N17" s="14">
        <f t="shared" si="3"/>
        <v>908782.88</v>
      </c>
    </row>
    <row r="18" spans="1:14" ht="39" customHeight="1" x14ac:dyDescent="0.3">
      <c r="A18" s="29">
        <f t="shared" si="4"/>
        <v>10</v>
      </c>
      <c r="B18" s="1">
        <v>2201003</v>
      </c>
      <c r="C18" s="9" t="s">
        <v>12</v>
      </c>
      <c r="D18" s="12">
        <v>3273.4</v>
      </c>
      <c r="E18" s="13">
        <f t="shared" si="0"/>
        <v>18152</v>
      </c>
      <c r="F18" s="14">
        <f t="shared" si="0"/>
        <v>4951563.0599999996</v>
      </c>
      <c r="G18" s="17">
        <v>14320</v>
      </c>
      <c r="H18" s="14">
        <f t="shared" si="5"/>
        <v>3906257.33</v>
      </c>
      <c r="I18" s="17">
        <v>240</v>
      </c>
      <c r="J18" s="14">
        <f t="shared" si="1"/>
        <v>65468</v>
      </c>
      <c r="K18" s="17">
        <v>2118</v>
      </c>
      <c r="L18" s="14">
        <f t="shared" si="2"/>
        <v>577755.1</v>
      </c>
      <c r="M18" s="17">
        <v>1474</v>
      </c>
      <c r="N18" s="14">
        <f t="shared" si="3"/>
        <v>402082.63</v>
      </c>
    </row>
    <row r="19" spans="1:14" ht="39" customHeight="1" x14ac:dyDescent="0.3">
      <c r="A19" s="29">
        <f t="shared" si="4"/>
        <v>11</v>
      </c>
      <c r="B19" s="1">
        <v>2201017</v>
      </c>
      <c r="C19" s="9" t="s">
        <v>13</v>
      </c>
      <c r="D19" s="12">
        <v>3273.4</v>
      </c>
      <c r="E19" s="13">
        <f t="shared" si="0"/>
        <v>17508</v>
      </c>
      <c r="F19" s="14">
        <f t="shared" si="0"/>
        <v>4775890.5999999996</v>
      </c>
      <c r="G19" s="17">
        <v>11915</v>
      </c>
      <c r="H19" s="14">
        <f t="shared" si="5"/>
        <v>3250213.42</v>
      </c>
      <c r="I19" s="17">
        <v>425</v>
      </c>
      <c r="J19" s="14">
        <f t="shared" si="1"/>
        <v>115932.92</v>
      </c>
      <c r="K19" s="17">
        <v>2905</v>
      </c>
      <c r="L19" s="14">
        <f t="shared" si="2"/>
        <v>792435.58</v>
      </c>
      <c r="M19" s="17">
        <v>2263</v>
      </c>
      <c r="N19" s="14">
        <f t="shared" si="3"/>
        <v>617308.68000000005</v>
      </c>
    </row>
    <row r="20" spans="1:14" ht="39" customHeight="1" x14ac:dyDescent="0.3">
      <c r="A20" s="29">
        <f t="shared" si="4"/>
        <v>12</v>
      </c>
      <c r="B20" s="1">
        <v>2201024</v>
      </c>
      <c r="C20" s="9" t="s">
        <v>14</v>
      </c>
      <c r="D20" s="12">
        <v>3582.8</v>
      </c>
      <c r="E20" s="13">
        <f t="shared" si="0"/>
        <v>15451</v>
      </c>
      <c r="F20" s="14">
        <f t="shared" si="0"/>
        <v>4613153.58</v>
      </c>
      <c r="G20" s="17">
        <v>10507</v>
      </c>
      <c r="H20" s="14">
        <f t="shared" si="5"/>
        <v>3137039.97</v>
      </c>
      <c r="I20" s="17">
        <v>250</v>
      </c>
      <c r="J20" s="14">
        <f t="shared" si="1"/>
        <v>74641.67</v>
      </c>
      <c r="K20" s="17">
        <v>3163</v>
      </c>
      <c r="L20" s="14">
        <f t="shared" si="2"/>
        <v>944366.37</v>
      </c>
      <c r="M20" s="17">
        <v>1531</v>
      </c>
      <c r="N20" s="14">
        <f t="shared" si="3"/>
        <v>457105.57</v>
      </c>
    </row>
    <row r="21" spans="1:14" ht="39" customHeight="1" x14ac:dyDescent="0.3">
      <c r="A21" s="29">
        <f t="shared" si="4"/>
        <v>13</v>
      </c>
      <c r="B21" s="1">
        <v>2141010</v>
      </c>
      <c r="C21" s="9" t="s">
        <v>15</v>
      </c>
      <c r="D21" s="12">
        <v>1666.6</v>
      </c>
      <c r="E21" s="13">
        <f t="shared" si="0"/>
        <v>63259</v>
      </c>
      <c r="F21" s="14">
        <f t="shared" si="0"/>
        <v>8785620.7899999991</v>
      </c>
      <c r="G21" s="17">
        <v>43025</v>
      </c>
      <c r="H21" s="14">
        <f t="shared" si="5"/>
        <v>5975455.4199999999</v>
      </c>
      <c r="I21" s="17">
        <v>921</v>
      </c>
      <c r="J21" s="14">
        <f t="shared" si="1"/>
        <v>127911.55</v>
      </c>
      <c r="K21" s="17">
        <v>13140</v>
      </c>
      <c r="L21" s="14">
        <f t="shared" si="2"/>
        <v>1824927</v>
      </c>
      <c r="M21" s="17">
        <v>6173</v>
      </c>
      <c r="N21" s="14">
        <f t="shared" si="3"/>
        <v>857326.82</v>
      </c>
    </row>
    <row r="22" spans="1:14" ht="51.6" customHeight="1" x14ac:dyDescent="0.3">
      <c r="A22" s="29">
        <f t="shared" si="4"/>
        <v>14</v>
      </c>
      <c r="B22" s="1">
        <v>2241001</v>
      </c>
      <c r="C22" s="9" t="s">
        <v>16</v>
      </c>
      <c r="D22" s="12">
        <v>5245.5</v>
      </c>
      <c r="E22" s="13">
        <f t="shared" si="0"/>
        <v>9891</v>
      </c>
      <c r="F22" s="14">
        <f t="shared" si="0"/>
        <v>4323603.38</v>
      </c>
      <c r="G22" s="17">
        <v>6881</v>
      </c>
      <c r="H22" s="14">
        <f t="shared" si="5"/>
        <v>3007857.13</v>
      </c>
      <c r="I22" s="17">
        <v>166</v>
      </c>
      <c r="J22" s="14">
        <f t="shared" si="1"/>
        <v>72562.75</v>
      </c>
      <c r="K22" s="17">
        <v>2056</v>
      </c>
      <c r="L22" s="14">
        <f t="shared" si="2"/>
        <v>898729</v>
      </c>
      <c r="M22" s="17">
        <v>788</v>
      </c>
      <c r="N22" s="14">
        <f t="shared" si="3"/>
        <v>344454.5</v>
      </c>
    </row>
    <row r="23" spans="1:14" ht="39" customHeight="1" x14ac:dyDescent="0.3">
      <c r="A23" s="29">
        <f t="shared" si="4"/>
        <v>15</v>
      </c>
      <c r="B23" s="1">
        <v>2241009</v>
      </c>
      <c r="C23" s="9" t="s">
        <v>17</v>
      </c>
      <c r="D23" s="12">
        <v>3273.4</v>
      </c>
      <c r="E23" s="13">
        <f t="shared" si="0"/>
        <v>25704</v>
      </c>
      <c r="F23" s="14">
        <f t="shared" si="0"/>
        <v>7011622.7999999998</v>
      </c>
      <c r="G23" s="17">
        <v>13642</v>
      </c>
      <c r="H23" s="14">
        <f t="shared" si="5"/>
        <v>3721310.23</v>
      </c>
      <c r="I23" s="17">
        <v>863</v>
      </c>
      <c r="J23" s="14">
        <f t="shared" si="1"/>
        <v>235412.02</v>
      </c>
      <c r="K23" s="17">
        <v>2774</v>
      </c>
      <c r="L23" s="14">
        <f t="shared" si="2"/>
        <v>756700.97</v>
      </c>
      <c r="M23" s="17">
        <v>8425</v>
      </c>
      <c r="N23" s="14">
        <f t="shared" si="3"/>
        <v>2298199.58</v>
      </c>
    </row>
    <row r="24" spans="1:14" ht="34.950000000000003" customHeight="1" x14ac:dyDescent="0.3">
      <c r="A24" s="29">
        <f t="shared" si="4"/>
        <v>16</v>
      </c>
      <c r="B24" s="1">
        <v>5155001</v>
      </c>
      <c r="C24" s="9" t="s">
        <v>18</v>
      </c>
      <c r="D24" s="12">
        <v>1666.6</v>
      </c>
      <c r="E24" s="13">
        <f t="shared" si="0"/>
        <v>6683</v>
      </c>
      <c r="F24" s="14">
        <f t="shared" si="0"/>
        <v>928157.32</v>
      </c>
      <c r="G24" s="17">
        <v>4238</v>
      </c>
      <c r="H24" s="14">
        <f t="shared" si="5"/>
        <v>588587.56999999995</v>
      </c>
      <c r="I24" s="17">
        <v>125</v>
      </c>
      <c r="J24" s="14">
        <f t="shared" si="1"/>
        <v>17360.419999999998</v>
      </c>
      <c r="K24" s="17">
        <v>1602</v>
      </c>
      <c r="L24" s="14">
        <f t="shared" si="2"/>
        <v>222491.1</v>
      </c>
      <c r="M24" s="17">
        <v>718</v>
      </c>
      <c r="N24" s="14">
        <f t="shared" si="3"/>
        <v>99718.23</v>
      </c>
    </row>
    <row r="25" spans="1:14" ht="39" customHeight="1" x14ac:dyDescent="0.3">
      <c r="A25" s="29">
        <f t="shared" si="4"/>
        <v>17</v>
      </c>
      <c r="B25" s="1">
        <v>8156001</v>
      </c>
      <c r="C25" s="9" t="s">
        <v>19</v>
      </c>
      <c r="D25" s="12">
        <v>1407.9</v>
      </c>
      <c r="E25" s="13">
        <f t="shared" si="0"/>
        <v>7225</v>
      </c>
      <c r="F25" s="14">
        <f t="shared" si="0"/>
        <v>847673.14</v>
      </c>
      <c r="G25" s="17">
        <v>3916</v>
      </c>
      <c r="H25" s="14">
        <f t="shared" si="5"/>
        <v>459444.7</v>
      </c>
      <c r="I25" s="17">
        <v>131</v>
      </c>
      <c r="J25" s="14">
        <f t="shared" si="1"/>
        <v>15369.58</v>
      </c>
      <c r="K25" s="17">
        <v>2201</v>
      </c>
      <c r="L25" s="14">
        <f t="shared" si="2"/>
        <v>258232.33</v>
      </c>
      <c r="M25" s="17">
        <v>977</v>
      </c>
      <c r="N25" s="14">
        <f t="shared" si="3"/>
        <v>114626.53</v>
      </c>
    </row>
    <row r="26" spans="1:14" ht="39" customHeight="1" x14ac:dyDescent="0.3">
      <c r="A26" s="29">
        <f t="shared" si="4"/>
        <v>18</v>
      </c>
      <c r="B26" s="2">
        <v>6341001</v>
      </c>
      <c r="C26" s="9" t="s">
        <v>53</v>
      </c>
      <c r="D26" s="12">
        <v>1666.6</v>
      </c>
      <c r="E26" s="13">
        <f t="shared" si="0"/>
        <v>2355</v>
      </c>
      <c r="F26" s="14">
        <f t="shared" si="0"/>
        <v>327070.25</v>
      </c>
      <c r="G26" s="17">
        <v>1273</v>
      </c>
      <c r="H26" s="14">
        <f t="shared" si="5"/>
        <v>176798.48</v>
      </c>
      <c r="I26" s="17">
        <v>40</v>
      </c>
      <c r="J26" s="14">
        <f t="shared" si="1"/>
        <v>5555.33</v>
      </c>
      <c r="K26" s="17">
        <v>593</v>
      </c>
      <c r="L26" s="14">
        <f t="shared" si="2"/>
        <v>82357.820000000007</v>
      </c>
      <c r="M26" s="17">
        <v>449</v>
      </c>
      <c r="N26" s="14">
        <f t="shared" si="3"/>
        <v>62358.62</v>
      </c>
    </row>
    <row r="27" spans="1:14" ht="31.95" customHeight="1" x14ac:dyDescent="0.3">
      <c r="A27" s="29">
        <f t="shared" si="4"/>
        <v>19</v>
      </c>
      <c r="B27" s="2">
        <v>2107803</v>
      </c>
      <c r="C27" s="9" t="s">
        <v>20</v>
      </c>
      <c r="D27" s="12">
        <v>1407.9</v>
      </c>
      <c r="E27" s="13">
        <f t="shared" si="0"/>
        <v>4832</v>
      </c>
      <c r="F27" s="14">
        <f t="shared" si="0"/>
        <v>566914.41999999993</v>
      </c>
      <c r="G27" s="17">
        <v>1517</v>
      </c>
      <c r="H27" s="14">
        <f t="shared" si="5"/>
        <v>177982.03</v>
      </c>
      <c r="I27" s="17">
        <v>139</v>
      </c>
      <c r="J27" s="14">
        <f t="shared" si="1"/>
        <v>16308.18</v>
      </c>
      <c r="K27" s="17">
        <v>2745</v>
      </c>
      <c r="L27" s="14">
        <f t="shared" si="2"/>
        <v>322057.13</v>
      </c>
      <c r="M27" s="17">
        <v>431</v>
      </c>
      <c r="N27" s="14">
        <f t="shared" si="3"/>
        <v>50567.08</v>
      </c>
    </row>
    <row r="28" spans="1:14" ht="30.6" customHeight="1" x14ac:dyDescent="0.3">
      <c r="A28" s="29">
        <f>A27+1</f>
        <v>20</v>
      </c>
      <c r="B28" s="1">
        <v>4346001</v>
      </c>
      <c r="C28" s="9" t="s">
        <v>21</v>
      </c>
      <c r="D28" s="12">
        <v>1666.6</v>
      </c>
      <c r="E28" s="13">
        <f t="shared" si="0"/>
        <v>33301</v>
      </c>
      <c r="F28" s="14">
        <f t="shared" si="0"/>
        <v>4624953.88</v>
      </c>
      <c r="G28" s="17">
        <v>18948</v>
      </c>
      <c r="H28" s="14">
        <f t="shared" si="5"/>
        <v>2631561.4</v>
      </c>
      <c r="I28" s="17">
        <v>430</v>
      </c>
      <c r="J28" s="14">
        <f t="shared" si="1"/>
        <v>59719.83</v>
      </c>
      <c r="K28" s="17">
        <v>11369</v>
      </c>
      <c r="L28" s="14">
        <f t="shared" si="2"/>
        <v>1578964.62</v>
      </c>
      <c r="M28" s="17">
        <v>2554</v>
      </c>
      <c r="N28" s="14">
        <f t="shared" si="3"/>
        <v>354708.03</v>
      </c>
    </row>
    <row r="29" spans="1:14" ht="39" customHeight="1" x14ac:dyDescent="0.3">
      <c r="A29" s="29">
        <f t="shared" si="4"/>
        <v>21</v>
      </c>
      <c r="B29" s="1">
        <v>1343005</v>
      </c>
      <c r="C29" s="9" t="s">
        <v>22</v>
      </c>
      <c r="D29" s="12">
        <v>2468.6999999999998</v>
      </c>
      <c r="E29" s="13">
        <f t="shared" si="0"/>
        <v>13764</v>
      </c>
      <c r="F29" s="14">
        <f t="shared" si="0"/>
        <v>2831598.91</v>
      </c>
      <c r="G29" s="17">
        <v>9884</v>
      </c>
      <c r="H29" s="14">
        <f t="shared" si="5"/>
        <v>2033385.9</v>
      </c>
      <c r="I29" s="17">
        <v>623</v>
      </c>
      <c r="J29" s="14">
        <f t="shared" si="1"/>
        <v>128166.68</v>
      </c>
      <c r="K29" s="17">
        <v>2159</v>
      </c>
      <c r="L29" s="14">
        <f t="shared" si="2"/>
        <v>444160.28</v>
      </c>
      <c r="M29" s="17">
        <v>1098</v>
      </c>
      <c r="N29" s="14">
        <f t="shared" si="3"/>
        <v>225886.05</v>
      </c>
    </row>
    <row r="30" spans="1:14" ht="39" customHeight="1" x14ac:dyDescent="0.3">
      <c r="A30" s="29">
        <f t="shared" si="4"/>
        <v>22</v>
      </c>
      <c r="B30" s="1">
        <v>1340004</v>
      </c>
      <c r="C30" s="9" t="s">
        <v>23</v>
      </c>
      <c r="D30" s="12">
        <v>2134.6</v>
      </c>
      <c r="E30" s="13">
        <f t="shared" si="0"/>
        <v>57504</v>
      </c>
      <c r="F30" s="14">
        <f t="shared" si="0"/>
        <v>10229003.209999999</v>
      </c>
      <c r="G30" s="17">
        <v>33987</v>
      </c>
      <c r="H30" s="14">
        <f t="shared" si="5"/>
        <v>6045720.8499999996</v>
      </c>
      <c r="I30" s="17">
        <v>4880</v>
      </c>
      <c r="J30" s="14">
        <f t="shared" si="1"/>
        <v>868070.67</v>
      </c>
      <c r="K30" s="17">
        <v>7955</v>
      </c>
      <c r="L30" s="14">
        <f t="shared" si="2"/>
        <v>1415061.92</v>
      </c>
      <c r="M30" s="17">
        <v>10682</v>
      </c>
      <c r="N30" s="14">
        <f t="shared" si="3"/>
        <v>1900149.77</v>
      </c>
    </row>
    <row r="31" spans="1:14" ht="39" customHeight="1" x14ac:dyDescent="0.3">
      <c r="A31" s="29">
        <f t="shared" si="4"/>
        <v>23</v>
      </c>
      <c r="B31" s="1">
        <v>1343001</v>
      </c>
      <c r="C31" s="9" t="s">
        <v>24</v>
      </c>
      <c r="D31" s="12">
        <v>3582.8</v>
      </c>
      <c r="E31" s="13">
        <f t="shared" si="0"/>
        <v>19018</v>
      </c>
      <c r="F31" s="14">
        <f t="shared" si="0"/>
        <v>5678140.8700000001</v>
      </c>
      <c r="G31" s="17">
        <v>11234</v>
      </c>
      <c r="H31" s="14">
        <f t="shared" si="5"/>
        <v>3354097.93</v>
      </c>
      <c r="I31" s="17">
        <v>13</v>
      </c>
      <c r="J31" s="14">
        <f t="shared" si="1"/>
        <v>3881.37</v>
      </c>
      <c r="K31" s="17">
        <v>7293</v>
      </c>
      <c r="L31" s="14">
        <f t="shared" si="2"/>
        <v>2177446.7000000002</v>
      </c>
      <c r="M31" s="17">
        <v>478</v>
      </c>
      <c r="N31" s="14">
        <f t="shared" si="3"/>
        <v>142714.87</v>
      </c>
    </row>
    <row r="32" spans="1:14" ht="39" customHeight="1" x14ac:dyDescent="0.3">
      <c r="A32" s="29">
        <f t="shared" si="4"/>
        <v>24</v>
      </c>
      <c r="B32" s="1">
        <v>1343002</v>
      </c>
      <c r="C32" s="9" t="s">
        <v>25</v>
      </c>
      <c r="D32" s="12">
        <v>5245.5</v>
      </c>
      <c r="E32" s="13">
        <f t="shared" si="0"/>
        <v>22879</v>
      </c>
      <c r="F32" s="14">
        <f t="shared" si="0"/>
        <v>10000982.880000001</v>
      </c>
      <c r="G32" s="17">
        <v>20320</v>
      </c>
      <c r="H32" s="14">
        <f t="shared" si="5"/>
        <v>8882380</v>
      </c>
      <c r="I32" s="17">
        <v>24</v>
      </c>
      <c r="J32" s="14">
        <f t="shared" si="1"/>
        <v>10491</v>
      </c>
      <c r="K32" s="17">
        <v>2263</v>
      </c>
      <c r="L32" s="14">
        <f t="shared" si="2"/>
        <v>989213.88</v>
      </c>
      <c r="M32" s="17">
        <v>272</v>
      </c>
      <c r="N32" s="14">
        <f t="shared" si="3"/>
        <v>118898</v>
      </c>
    </row>
    <row r="33" spans="1:14" ht="39" customHeight="1" x14ac:dyDescent="0.3">
      <c r="A33" s="29">
        <f t="shared" si="4"/>
        <v>25</v>
      </c>
      <c r="B33" s="1">
        <v>1343303</v>
      </c>
      <c r="C33" s="9" t="s">
        <v>26</v>
      </c>
      <c r="D33" s="12">
        <v>4256.2</v>
      </c>
      <c r="E33" s="13">
        <f t="shared" si="0"/>
        <v>49109</v>
      </c>
      <c r="F33" s="14">
        <f t="shared" si="0"/>
        <v>17418143.82</v>
      </c>
      <c r="G33" s="17">
        <v>39206</v>
      </c>
      <c r="H33" s="14">
        <f t="shared" si="5"/>
        <v>13905714.77</v>
      </c>
      <c r="I33" s="17">
        <v>105</v>
      </c>
      <c r="J33" s="14">
        <f t="shared" si="1"/>
        <v>37241.75</v>
      </c>
      <c r="K33" s="17">
        <v>3077</v>
      </c>
      <c r="L33" s="14">
        <f t="shared" si="2"/>
        <v>1091360.6200000001</v>
      </c>
      <c r="M33" s="17">
        <v>6721</v>
      </c>
      <c r="N33" s="14">
        <f t="shared" si="3"/>
        <v>2383826.6800000002</v>
      </c>
    </row>
    <row r="34" spans="1:14" ht="30.6" customHeight="1" x14ac:dyDescent="0.3">
      <c r="A34" s="29">
        <f t="shared" si="4"/>
        <v>26</v>
      </c>
      <c r="B34" s="1">
        <v>1340011</v>
      </c>
      <c r="C34" s="9" t="s">
        <v>27</v>
      </c>
      <c r="D34" s="12">
        <v>5866.9</v>
      </c>
      <c r="E34" s="13">
        <f t="shared" si="0"/>
        <v>16487</v>
      </c>
      <c r="F34" s="14">
        <f t="shared" si="0"/>
        <v>8060631.6899999995</v>
      </c>
      <c r="G34" s="17">
        <v>15413</v>
      </c>
      <c r="H34" s="14">
        <f t="shared" si="5"/>
        <v>7535544.1399999997</v>
      </c>
      <c r="I34" s="17">
        <v>24</v>
      </c>
      <c r="J34" s="14">
        <f t="shared" si="1"/>
        <v>11733.8</v>
      </c>
      <c r="K34" s="17">
        <v>842</v>
      </c>
      <c r="L34" s="14">
        <f t="shared" si="2"/>
        <v>411660.82</v>
      </c>
      <c r="M34" s="17">
        <v>208</v>
      </c>
      <c r="N34" s="14">
        <f t="shared" si="3"/>
        <v>101692.93</v>
      </c>
    </row>
    <row r="35" spans="1:14" ht="31.2" customHeight="1" x14ac:dyDescent="0.3">
      <c r="A35" s="29">
        <f t="shared" si="4"/>
        <v>27</v>
      </c>
      <c r="B35" s="1">
        <v>3141002</v>
      </c>
      <c r="C35" s="9" t="s">
        <v>28</v>
      </c>
      <c r="D35" s="12">
        <v>2632.5</v>
      </c>
      <c r="E35" s="13">
        <f t="shared" si="0"/>
        <v>57255</v>
      </c>
      <c r="F35" s="14">
        <f t="shared" si="0"/>
        <v>12560315.629999999</v>
      </c>
      <c r="G35" s="17">
        <v>38404</v>
      </c>
      <c r="H35" s="14">
        <f t="shared" si="5"/>
        <v>8424877.5</v>
      </c>
      <c r="I35" s="17">
        <v>6</v>
      </c>
      <c r="J35" s="14">
        <f t="shared" si="1"/>
        <v>1316.25</v>
      </c>
      <c r="K35" s="17">
        <v>18715</v>
      </c>
      <c r="L35" s="14">
        <f t="shared" si="2"/>
        <v>4105603.13</v>
      </c>
      <c r="M35" s="17">
        <v>130</v>
      </c>
      <c r="N35" s="14">
        <f t="shared" si="3"/>
        <v>28518.75</v>
      </c>
    </row>
    <row r="36" spans="1:14" ht="31.2" customHeight="1" x14ac:dyDescent="0.3">
      <c r="A36" s="29">
        <f t="shared" si="4"/>
        <v>28</v>
      </c>
      <c r="B36" s="1">
        <v>3141003</v>
      </c>
      <c r="C36" s="9" t="s">
        <v>29</v>
      </c>
      <c r="D36" s="12">
        <v>2632.5</v>
      </c>
      <c r="E36" s="13">
        <f t="shared" si="0"/>
        <v>27352</v>
      </c>
      <c r="F36" s="14">
        <f t="shared" si="0"/>
        <v>6000345.0099999998</v>
      </c>
      <c r="G36" s="17">
        <v>15435</v>
      </c>
      <c r="H36" s="14">
        <f t="shared" si="5"/>
        <v>3386053.13</v>
      </c>
      <c r="I36" s="17">
        <v>10</v>
      </c>
      <c r="J36" s="14">
        <f t="shared" si="1"/>
        <v>2193.75</v>
      </c>
      <c r="K36" s="17">
        <v>11819</v>
      </c>
      <c r="L36" s="14">
        <f t="shared" si="2"/>
        <v>2592793.13</v>
      </c>
      <c r="M36" s="17">
        <v>88</v>
      </c>
      <c r="N36" s="14">
        <f t="shared" si="3"/>
        <v>19305</v>
      </c>
    </row>
    <row r="37" spans="1:14" ht="31.2" customHeight="1" x14ac:dyDescent="0.3">
      <c r="A37" s="29">
        <f t="shared" si="4"/>
        <v>29</v>
      </c>
      <c r="B37" s="1">
        <v>3141004</v>
      </c>
      <c r="C37" s="9" t="s">
        <v>30</v>
      </c>
      <c r="D37" s="12">
        <v>2468.6999999999998</v>
      </c>
      <c r="E37" s="13">
        <f t="shared" si="0"/>
        <v>31558</v>
      </c>
      <c r="F37" s="14">
        <f t="shared" si="0"/>
        <v>6492269.5500000007</v>
      </c>
      <c r="G37" s="17">
        <v>18256</v>
      </c>
      <c r="H37" s="14">
        <f t="shared" si="5"/>
        <v>3755715.6</v>
      </c>
      <c r="I37" s="17">
        <v>6</v>
      </c>
      <c r="J37" s="14">
        <f t="shared" si="1"/>
        <v>1234.3499999999999</v>
      </c>
      <c r="K37" s="17">
        <v>13192</v>
      </c>
      <c r="L37" s="14">
        <f t="shared" si="2"/>
        <v>2713924.2</v>
      </c>
      <c r="M37" s="17">
        <v>104</v>
      </c>
      <c r="N37" s="14">
        <f t="shared" si="3"/>
        <v>21395.4</v>
      </c>
    </row>
    <row r="38" spans="1:14" ht="31.2" customHeight="1" x14ac:dyDescent="0.3">
      <c r="A38" s="29">
        <f t="shared" si="4"/>
        <v>30</v>
      </c>
      <c r="B38" s="1">
        <v>3141007</v>
      </c>
      <c r="C38" s="9" t="s">
        <v>31</v>
      </c>
      <c r="D38" s="12">
        <v>2134.6</v>
      </c>
      <c r="E38" s="13">
        <f t="shared" si="0"/>
        <v>67992</v>
      </c>
      <c r="F38" s="14">
        <f t="shared" si="0"/>
        <v>12094643.6</v>
      </c>
      <c r="G38" s="17">
        <v>32637</v>
      </c>
      <c r="H38" s="14">
        <f t="shared" si="5"/>
        <v>5805578.3499999996</v>
      </c>
      <c r="I38" s="17">
        <v>27</v>
      </c>
      <c r="J38" s="14">
        <f t="shared" si="1"/>
        <v>4802.8500000000004</v>
      </c>
      <c r="K38" s="17">
        <v>35017</v>
      </c>
      <c r="L38" s="14">
        <f t="shared" si="2"/>
        <v>6228940.6799999997</v>
      </c>
      <c r="M38" s="17">
        <v>311</v>
      </c>
      <c r="N38" s="14">
        <f t="shared" si="3"/>
        <v>55321.72</v>
      </c>
    </row>
    <row r="39" spans="1:14" ht="25.95" customHeight="1" x14ac:dyDescent="0.3">
      <c r="A39" s="29">
        <f t="shared" si="4"/>
        <v>31</v>
      </c>
      <c r="B39" s="1">
        <v>3101009</v>
      </c>
      <c r="C39" s="9" t="s">
        <v>32</v>
      </c>
      <c r="D39" s="12">
        <v>3090.1</v>
      </c>
      <c r="E39" s="13">
        <f t="shared" si="0"/>
        <v>19959</v>
      </c>
      <c r="F39" s="14">
        <f t="shared" si="0"/>
        <v>5139608.84</v>
      </c>
      <c r="G39" s="17">
        <v>8768</v>
      </c>
      <c r="H39" s="14">
        <f t="shared" si="5"/>
        <v>2257833.0699999998</v>
      </c>
      <c r="I39" s="17">
        <v>1</v>
      </c>
      <c r="J39" s="14">
        <f t="shared" si="1"/>
        <v>257.51</v>
      </c>
      <c r="K39" s="17">
        <v>11163</v>
      </c>
      <c r="L39" s="14">
        <f t="shared" si="2"/>
        <v>2874565.53</v>
      </c>
      <c r="M39" s="17">
        <v>27</v>
      </c>
      <c r="N39" s="14">
        <f t="shared" si="3"/>
        <v>6952.73</v>
      </c>
    </row>
    <row r="40" spans="1:14" ht="26.4" customHeight="1" x14ac:dyDescent="0.3">
      <c r="A40" s="29">
        <f t="shared" si="4"/>
        <v>32</v>
      </c>
      <c r="B40" s="1">
        <v>3241001</v>
      </c>
      <c r="C40" s="9" t="s">
        <v>33</v>
      </c>
      <c r="D40" s="12">
        <v>5245.5</v>
      </c>
      <c r="E40" s="13">
        <f t="shared" si="0"/>
        <v>31530</v>
      </c>
      <c r="F40" s="14">
        <f t="shared" si="0"/>
        <v>13782551.260000002</v>
      </c>
      <c r="G40" s="17">
        <v>19403</v>
      </c>
      <c r="H40" s="14">
        <f t="shared" si="5"/>
        <v>8481536.3800000008</v>
      </c>
      <c r="I40" s="17">
        <v>4</v>
      </c>
      <c r="J40" s="14">
        <f t="shared" si="1"/>
        <v>1748.5</v>
      </c>
      <c r="K40" s="17">
        <v>12017</v>
      </c>
      <c r="L40" s="14">
        <f t="shared" si="2"/>
        <v>5252931.13</v>
      </c>
      <c r="M40" s="17">
        <v>106</v>
      </c>
      <c r="N40" s="14">
        <f t="shared" si="3"/>
        <v>46335.25</v>
      </c>
    </row>
    <row r="41" spans="1:14" ht="34.200000000000003" customHeight="1" x14ac:dyDescent="0.3">
      <c r="A41" s="29">
        <f t="shared" si="4"/>
        <v>33</v>
      </c>
      <c r="B41" s="1">
        <v>4346004</v>
      </c>
      <c r="C41" s="9" t="s">
        <v>34</v>
      </c>
      <c r="D41" s="12">
        <v>1873.3</v>
      </c>
      <c r="E41" s="13">
        <f t="shared" si="0"/>
        <v>22710</v>
      </c>
      <c r="F41" s="14">
        <f t="shared" si="0"/>
        <v>3545220.25</v>
      </c>
      <c r="G41" s="17">
        <f>14813-3178</f>
        <v>11635</v>
      </c>
      <c r="H41" s="14">
        <f t="shared" si="5"/>
        <v>1816320.46</v>
      </c>
      <c r="I41" s="17">
        <v>4</v>
      </c>
      <c r="J41" s="14">
        <f t="shared" si="1"/>
        <v>624.42999999999995</v>
      </c>
      <c r="K41" s="17">
        <f>11365-372</f>
        <v>10993</v>
      </c>
      <c r="L41" s="14">
        <f t="shared" si="2"/>
        <v>1716098.91</v>
      </c>
      <c r="M41" s="17">
        <v>78</v>
      </c>
      <c r="N41" s="14">
        <f t="shared" si="3"/>
        <v>12176.45</v>
      </c>
    </row>
    <row r="42" spans="1:14" ht="30" customHeight="1" x14ac:dyDescent="0.3">
      <c r="A42" s="29">
        <f t="shared" si="4"/>
        <v>34</v>
      </c>
      <c r="B42" s="2">
        <v>3131001</v>
      </c>
      <c r="C42" s="9" t="s">
        <v>35</v>
      </c>
      <c r="D42" s="12">
        <v>2134.6</v>
      </c>
      <c r="E42" s="13">
        <f t="shared" si="0"/>
        <v>6493</v>
      </c>
      <c r="F42" s="14">
        <f t="shared" si="0"/>
        <v>1154996.48</v>
      </c>
      <c r="G42" s="17">
        <v>1959</v>
      </c>
      <c r="H42" s="14">
        <f t="shared" si="5"/>
        <v>348473.45</v>
      </c>
      <c r="I42" s="17">
        <v>6</v>
      </c>
      <c r="J42" s="14">
        <f t="shared" si="1"/>
        <v>1067.3</v>
      </c>
      <c r="K42" s="17">
        <v>4510</v>
      </c>
      <c r="L42" s="14">
        <f t="shared" si="2"/>
        <v>802253.83</v>
      </c>
      <c r="M42" s="17">
        <v>18</v>
      </c>
      <c r="N42" s="14">
        <f t="shared" si="3"/>
        <v>3201.9</v>
      </c>
    </row>
    <row r="43" spans="1:14" ht="39" customHeight="1" x14ac:dyDescent="0.3">
      <c r="A43" s="29">
        <f t="shared" si="4"/>
        <v>35</v>
      </c>
      <c r="B43" s="1">
        <v>1340013</v>
      </c>
      <c r="C43" s="9" t="s">
        <v>36</v>
      </c>
      <c r="D43" s="12">
        <v>5245.5</v>
      </c>
      <c r="E43" s="13">
        <f t="shared" si="0"/>
        <v>26221</v>
      </c>
      <c r="F43" s="14">
        <f t="shared" si="0"/>
        <v>11461854.640000001</v>
      </c>
      <c r="G43" s="17">
        <v>17903</v>
      </c>
      <c r="H43" s="14">
        <f t="shared" si="5"/>
        <v>7825848.8799999999</v>
      </c>
      <c r="I43" s="17">
        <v>11</v>
      </c>
      <c r="J43" s="14">
        <f t="shared" si="1"/>
        <v>4808.38</v>
      </c>
      <c r="K43" s="17">
        <v>8142</v>
      </c>
      <c r="L43" s="14">
        <f t="shared" si="2"/>
        <v>3559071.75</v>
      </c>
      <c r="M43" s="17">
        <v>165</v>
      </c>
      <c r="N43" s="14">
        <f t="shared" si="3"/>
        <v>72125.63</v>
      </c>
    </row>
    <row r="44" spans="1:14" ht="30" customHeight="1" x14ac:dyDescent="0.3">
      <c r="A44" s="29">
        <f t="shared" si="4"/>
        <v>36</v>
      </c>
      <c r="B44" s="1">
        <v>1340014</v>
      </c>
      <c r="C44" s="9" t="s">
        <v>37</v>
      </c>
      <c r="D44" s="12">
        <v>4256.2</v>
      </c>
      <c r="E44" s="13">
        <f t="shared" si="0"/>
        <v>59876</v>
      </c>
      <c r="F44" s="14">
        <f t="shared" si="0"/>
        <v>21237019.27</v>
      </c>
      <c r="G44" s="17">
        <v>46667</v>
      </c>
      <c r="H44" s="14">
        <f t="shared" si="5"/>
        <v>16552007.119999999</v>
      </c>
      <c r="I44" s="17">
        <v>38</v>
      </c>
      <c r="J44" s="14">
        <f t="shared" si="1"/>
        <v>13477.97</v>
      </c>
      <c r="K44" s="17">
        <v>12928</v>
      </c>
      <c r="L44" s="14">
        <f t="shared" si="2"/>
        <v>4585346.13</v>
      </c>
      <c r="M44" s="17">
        <v>243</v>
      </c>
      <c r="N44" s="14">
        <f t="shared" si="3"/>
        <v>86188.05</v>
      </c>
    </row>
    <row r="45" spans="1:14" ht="30" customHeight="1" x14ac:dyDescent="0.3">
      <c r="A45" s="29">
        <f t="shared" si="4"/>
        <v>37</v>
      </c>
      <c r="B45" s="2">
        <v>1340006</v>
      </c>
      <c r="C45" s="9" t="s">
        <v>38</v>
      </c>
      <c r="D45" s="12">
        <v>5245.5</v>
      </c>
      <c r="E45" s="13">
        <f t="shared" si="0"/>
        <v>24417</v>
      </c>
      <c r="F45" s="14">
        <f t="shared" si="0"/>
        <v>10673281.140000001</v>
      </c>
      <c r="G45" s="17">
        <f>14322+3178</f>
        <v>17500</v>
      </c>
      <c r="H45" s="14">
        <f t="shared" si="5"/>
        <v>7649687.5</v>
      </c>
      <c r="I45" s="17">
        <v>13</v>
      </c>
      <c r="J45" s="14">
        <f t="shared" si="1"/>
        <v>5682.63</v>
      </c>
      <c r="K45" s="17">
        <f>6389+372</f>
        <v>6761</v>
      </c>
      <c r="L45" s="14">
        <f t="shared" si="2"/>
        <v>2955402.13</v>
      </c>
      <c r="M45" s="17">
        <v>143</v>
      </c>
      <c r="N45" s="14">
        <f t="shared" si="3"/>
        <v>62508.88</v>
      </c>
    </row>
    <row r="46" spans="1:14" ht="34.950000000000003" customHeight="1" x14ac:dyDescent="0.3">
      <c r="A46" s="29">
        <f t="shared" si="4"/>
        <v>38</v>
      </c>
      <c r="B46" s="1">
        <v>6349008</v>
      </c>
      <c r="C46" s="9" t="s">
        <v>39</v>
      </c>
      <c r="D46" s="12">
        <v>2632.5</v>
      </c>
      <c r="E46" s="13">
        <f t="shared" si="0"/>
        <v>6121</v>
      </c>
      <c r="F46" s="14">
        <f t="shared" si="0"/>
        <v>1342794.38</v>
      </c>
      <c r="G46" s="17">
        <v>4238</v>
      </c>
      <c r="H46" s="14">
        <f t="shared" si="5"/>
        <v>929711.25</v>
      </c>
      <c r="I46" s="17">
        <v>0</v>
      </c>
      <c r="J46" s="14">
        <f t="shared" si="1"/>
        <v>0</v>
      </c>
      <c r="K46" s="17">
        <v>1831</v>
      </c>
      <c r="L46" s="14">
        <f t="shared" si="2"/>
        <v>401675.63</v>
      </c>
      <c r="M46" s="17">
        <v>52</v>
      </c>
      <c r="N46" s="14">
        <f t="shared" si="3"/>
        <v>11407.5</v>
      </c>
    </row>
    <row r="47" spans="1:14" ht="29.4" customHeight="1" x14ac:dyDescent="0.3">
      <c r="A47" s="29">
        <f t="shared" si="4"/>
        <v>39</v>
      </c>
      <c r="B47" s="2">
        <v>1340007</v>
      </c>
      <c r="C47" s="9" t="s">
        <v>40</v>
      </c>
      <c r="D47" s="12">
        <v>5245.5</v>
      </c>
      <c r="E47" s="13">
        <f t="shared" si="0"/>
        <v>35976</v>
      </c>
      <c r="F47" s="14">
        <f t="shared" si="0"/>
        <v>15726009.01</v>
      </c>
      <c r="G47" s="17">
        <v>17124</v>
      </c>
      <c r="H47" s="14">
        <f t="shared" si="5"/>
        <v>7485328.5</v>
      </c>
      <c r="I47" s="17">
        <v>13</v>
      </c>
      <c r="J47" s="14">
        <f t="shared" si="1"/>
        <v>5682.63</v>
      </c>
      <c r="K47" s="17">
        <v>18709</v>
      </c>
      <c r="L47" s="14">
        <f t="shared" si="2"/>
        <v>8178171.6299999999</v>
      </c>
      <c r="M47" s="17">
        <v>130</v>
      </c>
      <c r="N47" s="14">
        <f t="shared" si="3"/>
        <v>56826.25</v>
      </c>
    </row>
    <row r="48" spans="1:14" ht="29.4" customHeight="1" x14ac:dyDescent="0.3">
      <c r="A48" s="29">
        <f t="shared" si="4"/>
        <v>40</v>
      </c>
      <c r="B48" s="1">
        <v>1343008</v>
      </c>
      <c r="C48" s="9" t="s">
        <v>41</v>
      </c>
      <c r="D48" s="12">
        <v>4256.2</v>
      </c>
      <c r="E48" s="13">
        <f t="shared" si="0"/>
        <v>20048</v>
      </c>
      <c r="F48" s="14">
        <f t="shared" si="0"/>
        <v>7110691.46</v>
      </c>
      <c r="G48" s="17">
        <v>11058</v>
      </c>
      <c r="H48" s="14">
        <f t="shared" si="5"/>
        <v>3922088.3</v>
      </c>
      <c r="I48" s="17">
        <v>10</v>
      </c>
      <c r="J48" s="14">
        <f t="shared" si="1"/>
        <v>3546.83</v>
      </c>
      <c r="K48" s="17">
        <v>8875</v>
      </c>
      <c r="L48" s="14">
        <f t="shared" si="2"/>
        <v>3147814.58</v>
      </c>
      <c r="M48" s="17">
        <v>105</v>
      </c>
      <c r="N48" s="14">
        <f t="shared" si="3"/>
        <v>37241.75</v>
      </c>
    </row>
    <row r="49" spans="1:14" ht="29.4" customHeight="1" x14ac:dyDescent="0.3">
      <c r="A49" s="29">
        <f t="shared" si="4"/>
        <v>41</v>
      </c>
      <c r="B49" s="2">
        <v>1340010</v>
      </c>
      <c r="C49" s="9" t="s">
        <v>42</v>
      </c>
      <c r="D49" s="12">
        <v>8010.6</v>
      </c>
      <c r="E49" s="13">
        <f t="shared" si="0"/>
        <v>29389</v>
      </c>
      <c r="F49" s="14">
        <f t="shared" si="0"/>
        <v>19618626.949999999</v>
      </c>
      <c r="G49" s="17">
        <v>21164</v>
      </c>
      <c r="H49" s="14">
        <f t="shared" si="5"/>
        <v>14128028.199999999</v>
      </c>
      <c r="I49" s="17">
        <v>18</v>
      </c>
      <c r="J49" s="14">
        <f t="shared" si="1"/>
        <v>12015.9</v>
      </c>
      <c r="K49" s="17">
        <v>8097</v>
      </c>
      <c r="L49" s="14">
        <f t="shared" si="2"/>
        <v>5405152.3499999996</v>
      </c>
      <c r="M49" s="17">
        <v>110</v>
      </c>
      <c r="N49" s="14">
        <f t="shared" si="3"/>
        <v>73430.5</v>
      </c>
    </row>
    <row r="50" spans="1:14" ht="33" customHeight="1" x14ac:dyDescent="0.3">
      <c r="A50" s="29">
        <f t="shared" si="4"/>
        <v>42</v>
      </c>
      <c r="B50" s="1">
        <v>1343004</v>
      </c>
      <c r="C50" s="9" t="s">
        <v>43</v>
      </c>
      <c r="D50" s="12">
        <v>5866.9</v>
      </c>
      <c r="E50" s="13">
        <f t="shared" si="0"/>
        <v>29498</v>
      </c>
      <c r="F50" s="14">
        <f t="shared" si="0"/>
        <v>14421818.02</v>
      </c>
      <c r="G50" s="17">
        <v>19548</v>
      </c>
      <c r="H50" s="14">
        <f t="shared" si="5"/>
        <v>9557180.0999999996</v>
      </c>
      <c r="I50" s="17">
        <v>20</v>
      </c>
      <c r="J50" s="14">
        <f t="shared" si="1"/>
        <v>9778.17</v>
      </c>
      <c r="K50" s="17">
        <v>9786</v>
      </c>
      <c r="L50" s="14">
        <f t="shared" si="2"/>
        <v>4784456.95</v>
      </c>
      <c r="M50" s="17">
        <v>144</v>
      </c>
      <c r="N50" s="14">
        <f t="shared" si="3"/>
        <v>70402.8</v>
      </c>
    </row>
    <row r="51" spans="1:14" ht="34.200000000000003" customHeight="1" x14ac:dyDescent="0.3">
      <c r="A51" s="29">
        <f t="shared" si="4"/>
        <v>43</v>
      </c>
      <c r="B51" s="1">
        <v>1343171</v>
      </c>
      <c r="C51" s="9" t="s">
        <v>44</v>
      </c>
      <c r="D51" s="12">
        <v>8010.6</v>
      </c>
      <c r="E51" s="13">
        <f t="shared" si="0"/>
        <v>18389</v>
      </c>
      <c r="F51" s="14">
        <f t="shared" si="0"/>
        <v>12275576.949999999</v>
      </c>
      <c r="G51" s="17">
        <v>16852</v>
      </c>
      <c r="H51" s="14">
        <f t="shared" si="5"/>
        <v>11249552.6</v>
      </c>
      <c r="I51" s="17">
        <v>35</v>
      </c>
      <c r="J51" s="14">
        <f t="shared" si="1"/>
        <v>23364.25</v>
      </c>
      <c r="K51" s="17">
        <v>1059</v>
      </c>
      <c r="L51" s="14">
        <f t="shared" si="2"/>
        <v>706935.45</v>
      </c>
      <c r="M51" s="17">
        <v>443</v>
      </c>
      <c r="N51" s="14">
        <f t="shared" si="3"/>
        <v>295724.65000000002</v>
      </c>
    </row>
    <row r="52" spans="1:14" ht="39" customHeight="1" x14ac:dyDescent="0.3">
      <c r="A52" s="29">
        <f>A51+1</f>
        <v>44</v>
      </c>
      <c r="B52" s="2">
        <v>1340003</v>
      </c>
      <c r="C52" s="9" t="s">
        <v>45</v>
      </c>
      <c r="D52" s="12">
        <v>16966.3</v>
      </c>
      <c r="E52" s="13">
        <f t="shared" si="0"/>
        <v>2209</v>
      </c>
      <c r="F52" s="14">
        <f t="shared" si="0"/>
        <v>3123213.0700000003</v>
      </c>
      <c r="G52" s="17">
        <v>2010</v>
      </c>
      <c r="H52" s="14">
        <f t="shared" si="5"/>
        <v>2841855.25</v>
      </c>
      <c r="I52" s="17">
        <v>3</v>
      </c>
      <c r="J52" s="14">
        <f t="shared" si="1"/>
        <v>4241.58</v>
      </c>
      <c r="K52" s="17">
        <v>169</v>
      </c>
      <c r="L52" s="14">
        <f t="shared" si="2"/>
        <v>238942.06</v>
      </c>
      <c r="M52" s="17">
        <v>27</v>
      </c>
      <c r="N52" s="14">
        <f t="shared" si="3"/>
        <v>38174.18</v>
      </c>
    </row>
    <row r="53" spans="1:14" ht="31.95" customHeight="1" x14ac:dyDescent="0.3">
      <c r="A53" s="29">
        <f t="shared" si="4"/>
        <v>45</v>
      </c>
      <c r="B53" s="3">
        <v>1340001</v>
      </c>
      <c r="C53" s="9" t="s">
        <v>46</v>
      </c>
      <c r="D53" s="12">
        <v>16966.3</v>
      </c>
      <c r="E53" s="13">
        <f t="shared" si="0"/>
        <v>2096</v>
      </c>
      <c r="F53" s="14">
        <f t="shared" si="0"/>
        <v>2963447.08</v>
      </c>
      <c r="G53" s="17">
        <v>2012</v>
      </c>
      <c r="H53" s="14">
        <f t="shared" si="5"/>
        <v>2844682.97</v>
      </c>
      <c r="I53" s="17">
        <v>3</v>
      </c>
      <c r="J53" s="14">
        <f t="shared" si="1"/>
        <v>4241.58</v>
      </c>
      <c r="K53" s="17">
        <v>67</v>
      </c>
      <c r="L53" s="14">
        <f t="shared" si="2"/>
        <v>94728.51</v>
      </c>
      <c r="M53" s="17">
        <v>14</v>
      </c>
      <c r="N53" s="14">
        <f t="shared" si="3"/>
        <v>19794.02</v>
      </c>
    </row>
    <row r="54" spans="1:14" ht="33.6" customHeight="1" x14ac:dyDescent="0.3">
      <c r="A54" s="29">
        <f t="shared" si="4"/>
        <v>46</v>
      </c>
      <c r="B54" s="1">
        <v>1340012</v>
      </c>
      <c r="C54" s="9" t="s">
        <v>47</v>
      </c>
      <c r="D54" s="12">
        <v>16966.3</v>
      </c>
      <c r="E54" s="13">
        <f t="shared" si="0"/>
        <v>7471</v>
      </c>
      <c r="F54" s="14">
        <f t="shared" si="0"/>
        <v>10562935.609999999</v>
      </c>
      <c r="G54" s="17">
        <v>7104</v>
      </c>
      <c r="H54" s="14">
        <f>ROUND(D54*G54/12,2)</f>
        <v>10044049.6</v>
      </c>
      <c r="I54" s="17">
        <v>6</v>
      </c>
      <c r="J54" s="14">
        <f t="shared" si="1"/>
        <v>8483.15</v>
      </c>
      <c r="K54" s="17">
        <v>300</v>
      </c>
      <c r="L54" s="14">
        <f t="shared" si="2"/>
        <v>424157.5</v>
      </c>
      <c r="M54" s="17">
        <v>61</v>
      </c>
      <c r="N54" s="14">
        <f t="shared" si="3"/>
        <v>86245.36</v>
      </c>
    </row>
    <row r="55" spans="1:14" s="25" customFormat="1" ht="24.75" customHeight="1" x14ac:dyDescent="0.3">
      <c r="A55" s="18"/>
      <c r="B55" s="18"/>
      <c r="C55" s="19" t="s">
        <v>48</v>
      </c>
      <c r="D55" s="20"/>
      <c r="E55" s="21">
        <f>SUM(E9:E54)</f>
        <v>1309409</v>
      </c>
      <c r="F55" s="22">
        <f t="shared" ref="F55:N55" si="6">SUM(F9:F54)</f>
        <v>373879144.3999998</v>
      </c>
      <c r="G55" s="21">
        <f t="shared" si="6"/>
        <v>823429</v>
      </c>
      <c r="H55" s="23">
        <f>SUM(H9:H54)</f>
        <v>248198714.54999998</v>
      </c>
      <c r="I55" s="21">
        <f t="shared" si="6"/>
        <v>18618</v>
      </c>
      <c r="J55" s="24">
        <f t="shared" si="6"/>
        <v>3960769.33</v>
      </c>
      <c r="K55" s="21">
        <f t="shared" si="6"/>
        <v>354447</v>
      </c>
      <c r="L55" s="23">
        <f t="shared" si="6"/>
        <v>95421062.399999991</v>
      </c>
      <c r="M55" s="21">
        <f t="shared" si="6"/>
        <v>112915</v>
      </c>
      <c r="N55" s="23">
        <f t="shared" si="6"/>
        <v>26298598.119999997</v>
      </c>
    </row>
    <row r="56" spans="1:14" x14ac:dyDescent="0.3">
      <c r="E56" s="26"/>
      <c r="F56" s="16"/>
    </row>
  </sheetData>
  <mergeCells count="11">
    <mergeCell ref="M6:N6"/>
    <mergeCell ref="M1:N2"/>
    <mergeCell ref="B3:N3"/>
    <mergeCell ref="A6:A7"/>
    <mergeCell ref="B6:B7"/>
    <mergeCell ref="C6:C7"/>
    <mergeCell ref="D6:D7"/>
    <mergeCell ref="E6:F6"/>
    <mergeCell ref="G6:H6"/>
    <mergeCell ref="I6:J6"/>
    <mergeCell ref="K6:L6"/>
  </mergeCells>
  <pageMargins left="0.28000000000000003" right="0" top="0.96" bottom="0.15748031496062992" header="0.11811023622047245" footer="0.11811023622047245"/>
  <pageSetup paperSize="9" scale="6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АПП подуш. 2018 ноябрь</vt:lpstr>
      <vt:lpstr>'АПП подуш. 2018 ноябрь'!Заголовки_для_печати</vt:lpstr>
      <vt:lpstr>'АПП подуш. 2018 ноябрь'!Область_печати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Максименко Ирина Николаевна</cp:lastModifiedBy>
  <cp:lastPrinted>2018-08-30T06:12:15Z</cp:lastPrinted>
  <dcterms:created xsi:type="dcterms:W3CDTF">2017-01-17T04:38:02Z</dcterms:created>
  <dcterms:modified xsi:type="dcterms:W3CDTF">2018-12-03T04:57:25Z</dcterms:modified>
</cp:coreProperties>
</file>